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ccina-my.sharepoint.com/personal/m-gintz_pau_cci_fr/Documents/Bureau/"/>
    </mc:Choice>
  </mc:AlternateContent>
  <xr:revisionPtr revIDLastSave="1" documentId="13_ncr:1_{BF6CD378-47CA-4CA8-ACE7-28DAB05F9E78}" xr6:coauthVersionLast="47" xr6:coauthVersionMax="47" xr10:uidLastSave="{ADC2B9EC-2303-4A93-B85D-9E7B6791F4A5}"/>
  <bookViews>
    <workbookView xWindow="28680" yWindow="1170" windowWidth="29040" windowHeight="15720" tabRatio="500" activeTab="2" xr2:uid="{00000000-000D-0000-FFFF-FFFF00000000}"/>
  </bookViews>
  <sheets>
    <sheet name="Page de garde" sheetId="2" r:id="rId1"/>
    <sheet name="Fiche de site Hôtel Consulaire" sheetId="1" r:id="rId2"/>
    <sheet name="Fréquentiel" sheetId="5" r:id="rId3"/>
    <sheet name="Feuil2" sheetId="6" r:id="rId4"/>
    <sheet name="Feuil4" sheetId="4" r:id="rId5"/>
  </sheets>
  <definedNames>
    <definedName name="_xlnm.Print_Area" localSheetId="2">Fréquentiel!$A:$K</definedName>
    <definedName name="_xlnm.Print_Area" localSheetId="0">'Page de garde'!$A$1:$G$68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13" i="1" l="1"/>
  <c r="C186" i="1"/>
  <c r="C179" i="1"/>
  <c r="C178" i="1"/>
  <c r="C191" i="1"/>
  <c r="C150" i="1"/>
  <c r="C170" i="1"/>
  <c r="C130" i="1"/>
  <c r="C163" i="1"/>
  <c r="C162" i="1"/>
  <c r="C161" i="1"/>
  <c r="C160" i="1"/>
  <c r="C149" i="1"/>
  <c r="C117" i="1"/>
  <c r="C142" i="1"/>
  <c r="C141" i="1"/>
  <c r="C112" i="1"/>
  <c r="C111" i="1"/>
  <c r="C102" i="1"/>
  <c r="C97" i="1"/>
  <c r="B75" i="1"/>
  <c r="B74" i="1"/>
  <c r="B73" i="1"/>
  <c r="C172" i="1"/>
  <c r="C129" i="1"/>
  <c r="D31" i="1"/>
  <c r="C187" i="1" l="1"/>
  <c r="C167" i="1"/>
  <c r="C126" i="1"/>
  <c r="C131" i="1"/>
</calcChain>
</file>

<file path=xl/sharedStrings.xml><?xml version="1.0" encoding="utf-8"?>
<sst xmlns="http://schemas.openxmlformats.org/spreadsheetml/2006/main" count="1386" uniqueCount="298">
  <si>
    <t>FICHE DE SITE</t>
  </si>
  <si>
    <t>Hôtel Consulaire</t>
  </si>
  <si>
    <t>NOM DU BATIMENT</t>
  </si>
  <si>
    <t>HOTEL CONSULAIRE</t>
  </si>
  <si>
    <t>ADRESSE</t>
  </si>
  <si>
    <t>21 rue Louis Barthou</t>
  </si>
  <si>
    <t>64000 PAU</t>
  </si>
  <si>
    <t>INTERLOCUTEUR POUR LE SITE</t>
  </si>
  <si>
    <t>Mathieu GINTZ</t>
  </si>
  <si>
    <t>Service Marchés</t>
  </si>
  <si>
    <t>COORDONNEES</t>
  </si>
  <si>
    <t>Téléphone</t>
  </si>
  <si>
    <t>E-mail</t>
  </si>
  <si>
    <t>marches@pau.cci.fr</t>
  </si>
  <si>
    <t>INFORMATIONS SUR LE BATIMENT</t>
  </si>
  <si>
    <t>ACTIVITES PRINCIPALES SUR LE SITE</t>
  </si>
  <si>
    <t>NOMBRE DE NIVEAUX (inclus sous-sols)</t>
  </si>
  <si>
    <t>Tertiaire</t>
  </si>
  <si>
    <t>Oui</t>
  </si>
  <si>
    <t>Accueil public</t>
  </si>
  <si>
    <t>Formation</t>
  </si>
  <si>
    <t>OCCUPATION DES LOCAUX</t>
  </si>
  <si>
    <t xml:space="preserve">Lundi </t>
  </si>
  <si>
    <t>Samedi</t>
  </si>
  <si>
    <t>Non</t>
  </si>
  <si>
    <t>Mardi</t>
  </si>
  <si>
    <t>Dimanche</t>
  </si>
  <si>
    <t>Mercredi</t>
  </si>
  <si>
    <t>Jeudi</t>
  </si>
  <si>
    <t>HORAIRES D'OCCUPATION DES LOCAUX</t>
  </si>
  <si>
    <t>Vendredi</t>
  </si>
  <si>
    <t>de 8 h 30</t>
  </si>
  <si>
    <t>à 18 h 00</t>
  </si>
  <si>
    <t>EFFECTIFS SUR LE BATIMENT</t>
  </si>
  <si>
    <t>Hommes</t>
  </si>
  <si>
    <t>Femmes</t>
  </si>
  <si>
    <t>Total</t>
  </si>
  <si>
    <t>Effectifs</t>
  </si>
  <si>
    <t>Visiteurs (moy / an)</t>
  </si>
  <si>
    <t>INFORMATIONS SUR LES PRESTATIONS ATTENDUES</t>
  </si>
  <si>
    <t>DATE DE DEMARRAGE DES PRESTATIONS</t>
  </si>
  <si>
    <t>DATE DE FIN</t>
  </si>
  <si>
    <t>PRESTATIONS SOUHAITEES</t>
  </si>
  <si>
    <t>Entretien des locaux</t>
  </si>
  <si>
    <t>Petite maintenance</t>
  </si>
  <si>
    <t>Entretien de la vitrerie</t>
  </si>
  <si>
    <t>Espaces verts</t>
  </si>
  <si>
    <t>Fourniture consommables sanitaires</t>
  </si>
  <si>
    <t>Tri selectif des déchets sur site</t>
  </si>
  <si>
    <t>Autre</t>
  </si>
  <si>
    <t>Gestion des déchets (traitement)</t>
  </si>
  <si>
    <t>JOURS D'INTERVENTION</t>
  </si>
  <si>
    <t>non</t>
  </si>
  <si>
    <t>Jours fériés</t>
  </si>
  <si>
    <t>VACATIONS EN JOURNEE</t>
  </si>
  <si>
    <t>COMMENTAIRES / PRECISIONS</t>
  </si>
  <si>
    <t>Entretien complet</t>
  </si>
  <si>
    <t>Horaires</t>
  </si>
  <si>
    <t>Permanences</t>
  </si>
  <si>
    <t xml:space="preserve">Horaires </t>
  </si>
  <si>
    <t>Locaux sensibles</t>
  </si>
  <si>
    <t>1 semaine</t>
  </si>
  <si>
    <t>Ateliers</t>
  </si>
  <si>
    <r>
      <rPr>
        <b/>
        <sz val="10"/>
        <color theme="1"/>
        <rFont val="Arial"/>
        <family val="2"/>
      </rPr>
      <t>PERIODES DE FERMETURE DU SITE</t>
    </r>
    <r>
      <rPr>
        <sz val="10"/>
        <color theme="1"/>
        <rFont val="Arial"/>
        <family val="2"/>
      </rPr>
      <t xml:space="preserve"> </t>
    </r>
  </si>
  <si>
    <t>Types de locaux</t>
  </si>
  <si>
    <t>Revêtement sol</t>
  </si>
  <si>
    <t>Surface</t>
  </si>
  <si>
    <t>Niveau</t>
  </si>
  <si>
    <t>Remarques</t>
  </si>
  <si>
    <t>Abords extérieurs</t>
  </si>
  <si>
    <t>Archives</t>
  </si>
  <si>
    <t>Ascenseurs</t>
  </si>
  <si>
    <t>Centre documentation</t>
  </si>
  <si>
    <t>Cafétéria / Cuisine</t>
  </si>
  <si>
    <t>Circulations</t>
  </si>
  <si>
    <t>Bureaux et assimilés</t>
  </si>
  <si>
    <t>Escaliers</t>
  </si>
  <si>
    <t>Foyer / réfectoire</t>
  </si>
  <si>
    <t>Hall accueil</t>
  </si>
  <si>
    <t>Locaux techniques</t>
  </si>
  <si>
    <t>Salles de cours</t>
  </si>
  <si>
    <t>Sanitaires</t>
  </si>
  <si>
    <t>Salles de réunion</t>
  </si>
  <si>
    <t>Amphithéatres</t>
  </si>
  <si>
    <t>Thermoplastique</t>
  </si>
  <si>
    <t>Marbre</t>
  </si>
  <si>
    <t>Carrelage</t>
  </si>
  <si>
    <t>Moquette</t>
  </si>
  <si>
    <t>Parquet</t>
  </si>
  <si>
    <t>Bois</t>
  </si>
  <si>
    <t>Moquette de pierre</t>
  </si>
  <si>
    <t>RC</t>
  </si>
  <si>
    <t>1er</t>
  </si>
  <si>
    <t>TABLEAUX DES SURFACES</t>
  </si>
  <si>
    <t>2e</t>
  </si>
  <si>
    <t>Ciment Peint</t>
  </si>
  <si>
    <t>S/S</t>
  </si>
  <si>
    <t>Pierre</t>
  </si>
  <si>
    <t xml:space="preserve">Fréquences </t>
  </si>
  <si>
    <t>5 fois par semaine</t>
  </si>
  <si>
    <t>5H</t>
  </si>
  <si>
    <t>2 fois par semaine</t>
  </si>
  <si>
    <t>2H</t>
  </si>
  <si>
    <t>1 fois par semaine</t>
  </si>
  <si>
    <t>H</t>
  </si>
  <si>
    <t>2 fois par mois</t>
  </si>
  <si>
    <t>2 X M</t>
  </si>
  <si>
    <t>1 fois par mois</t>
  </si>
  <si>
    <t>M</t>
  </si>
  <si>
    <t>4 fois par an</t>
  </si>
  <si>
    <t>4 X AN</t>
  </si>
  <si>
    <t>2 fois par an</t>
  </si>
  <si>
    <t>2 X AN</t>
  </si>
  <si>
    <t>1 fois par an</t>
  </si>
  <si>
    <t>1 X AN</t>
  </si>
  <si>
    <t>particularités</t>
  </si>
  <si>
    <t>Fréquences d'intervention</t>
  </si>
  <si>
    <t>Entretien des sols</t>
  </si>
  <si>
    <t>Balayage humide des sols</t>
  </si>
  <si>
    <t>Enlèvement de toute trace visible (talonnade ou autre)</t>
  </si>
  <si>
    <t>X</t>
  </si>
  <si>
    <t>Lavage des sols</t>
  </si>
  <si>
    <t>Collecte des déchets</t>
  </si>
  <si>
    <t>Vidage des corbeilles et poubelles dans le respect du tri sélectif DIB - Papier</t>
  </si>
  <si>
    <t>Remplacement des sacs si nécessaire  (souillure - déchirement - absence)</t>
  </si>
  <si>
    <t>Nettoyage intérieur et extérieur des corbeilles et poubelles</t>
  </si>
  <si>
    <t>Entretien des mobiliers et des équipements</t>
  </si>
  <si>
    <t>Dépoussiérage des bureaux, plans horizontaux</t>
  </si>
  <si>
    <t>Dépoussiérage et désinfection des téléphones</t>
  </si>
  <si>
    <t>Dépoussiérage complet des sièges et fauteuils</t>
  </si>
  <si>
    <t>Entretien complémentaire</t>
  </si>
  <si>
    <t>Nettoyage des interrupteurs et poignées de portes avec détergent désinfectant</t>
  </si>
  <si>
    <t>Enlèvement de toutes traces sur les portes</t>
  </si>
  <si>
    <t>Dépoussiérage des extincteurs</t>
  </si>
  <si>
    <t>Dépoussiérage des plinthes</t>
  </si>
  <si>
    <t>Enlèvement des toiles d'araignées</t>
  </si>
  <si>
    <t>Aspiration des sols textiles</t>
  </si>
  <si>
    <t>Détachage des sols textiles</t>
  </si>
  <si>
    <t>Aspiration des tapis brosses</t>
  </si>
  <si>
    <t>Entretien des sols thermoplastiques par spray méthode</t>
  </si>
  <si>
    <r>
      <t>2H</t>
    </r>
    <r>
      <rPr>
        <b/>
        <sz val="10"/>
        <color indexed="17"/>
        <rFont val="Arial"/>
        <family val="2"/>
      </rPr>
      <t/>
    </r>
  </si>
  <si>
    <t>Dépoussiérage extérieur des façades et dessus de mobilier</t>
  </si>
  <si>
    <t>Dépoussiérage des objets muraux et objets meublants</t>
  </si>
  <si>
    <t>Dépoussiérage des rebords de fenêtre</t>
  </si>
  <si>
    <t>Lessivage des portes et des encadrements</t>
  </si>
  <si>
    <t>Shampoing moquette</t>
  </si>
  <si>
    <t>Ramassage des déchets et détritus</t>
  </si>
  <si>
    <t>Détartrage des équipements sanitaires</t>
  </si>
  <si>
    <t>dont banques d'accueil, tablettes et pupitres (salle d'attente)</t>
  </si>
  <si>
    <t>Enlèvement des traces sur tout support</t>
  </si>
  <si>
    <t>Nettoyage de la signalétique</t>
  </si>
  <si>
    <t>y compris les panneaux lumineux</t>
  </si>
  <si>
    <t>Balayage des sols</t>
  </si>
  <si>
    <t>Nettoyage des façades des équipements</t>
  </si>
  <si>
    <t>Nettoyage complet des tables et des chaises</t>
  </si>
  <si>
    <t>y compris les piètements</t>
  </si>
  <si>
    <t>y compris les cloisons vitrées</t>
  </si>
  <si>
    <t>Nettoyage des portes (2 faces)</t>
  </si>
  <si>
    <t>Lavage des sols avec un détergent désinfectant - bactéricide</t>
  </si>
  <si>
    <t>Nettoyage des distributeurs de fournitures d'hygiène sanitaires</t>
  </si>
  <si>
    <t>Approvisionnement des consommables d'hygiène sanitaire</t>
  </si>
  <si>
    <t>Nettoyage des miroirs et glaces</t>
  </si>
  <si>
    <t>Enlèvement des traces des parois verticales dont faiences murales</t>
  </si>
  <si>
    <t>avec un détergent bactéricide</t>
  </si>
  <si>
    <t>Nettoyage complet des parois verticales</t>
  </si>
  <si>
    <t>Circulations horizontales - paliers</t>
  </si>
  <si>
    <t>si présence</t>
  </si>
  <si>
    <t>Nettoyage des portes palières d'ascenseurs</t>
  </si>
  <si>
    <t>Nettoyage et désinfection des mains courantes</t>
  </si>
  <si>
    <t>Nettoyage des gardes corps</t>
  </si>
  <si>
    <t>Nettoyage des contre marches</t>
  </si>
  <si>
    <t>Ascenseurs / Monte-charges</t>
  </si>
  <si>
    <t>Aspiration des rails de portes</t>
  </si>
  <si>
    <t>Nettoyage et désinfection des tableaux de commandes</t>
  </si>
  <si>
    <t>Lavabos, vasques, cuvettes, abattants, urinoirs</t>
  </si>
  <si>
    <t>Remplacement des réceptacles hygiène féminine</t>
  </si>
  <si>
    <t>lavabos, vasques, cuvettes, urinoirs</t>
  </si>
  <si>
    <t>Nota : La maintenance des distributeurs de fourniture d'hygiène sanitaire doit être assurée.</t>
  </si>
  <si>
    <t>Archives et zones de stockage</t>
  </si>
  <si>
    <t>Lavage des sols durs</t>
  </si>
  <si>
    <t>Dépoussiérage des rayonnages sans déplacement</t>
  </si>
  <si>
    <t>FREQUENTIEL UTILISÉ</t>
  </si>
  <si>
    <t>Balayage humide des sols durs</t>
  </si>
  <si>
    <t>Lavage des sols durs autres que parquet</t>
  </si>
  <si>
    <t>par an</t>
  </si>
  <si>
    <t xml:space="preserve">Salles de réunion </t>
  </si>
  <si>
    <t>collecte des bouteilles plastiques dans les salles de réunion</t>
  </si>
  <si>
    <t>Halls - Accueil public</t>
  </si>
  <si>
    <t>selon occupation (planning fourni)</t>
  </si>
  <si>
    <t>Lavage des sols autre que parquet</t>
  </si>
  <si>
    <t>Lavage (détergent / désinfectant) des sols</t>
  </si>
  <si>
    <t>Spray méthod des sols TP</t>
  </si>
  <si>
    <t>Dépoussiérage des plinthes et tuyauteries basses</t>
  </si>
  <si>
    <t>Enlèvement toiles d'araignées / poussière (tous accès y comp. sorties secours)</t>
  </si>
  <si>
    <t>autour des portes / encadrements / poutres hautes etc.</t>
  </si>
  <si>
    <t>devant les entrées et tous les accès</t>
  </si>
  <si>
    <t>Vitrerie</t>
  </si>
  <si>
    <t>Accès</t>
  </si>
  <si>
    <t>Vitrerie façade</t>
  </si>
  <si>
    <t>Facile</t>
  </si>
  <si>
    <t>Développé</t>
  </si>
  <si>
    <t>--</t>
  </si>
  <si>
    <t>Cloisons vitrées</t>
  </si>
  <si>
    <t>Vitres de façades</t>
  </si>
  <si>
    <t>Nettoyage des encadrements de fenêtres</t>
  </si>
  <si>
    <t>Enlèvement des traces à hauteur d'homme</t>
  </si>
  <si>
    <t>Nb d'appareils</t>
  </si>
  <si>
    <t>FOURNITURES SANITAIRES</t>
  </si>
  <si>
    <t>Distributeurs papier hygiénique</t>
  </si>
  <si>
    <t>Consommables</t>
  </si>
  <si>
    <t>Essuie-mains papier rouleaux</t>
  </si>
  <si>
    <t>Rouleaux 400m - 2 plis 100% cellulose</t>
  </si>
  <si>
    <t xml:space="preserve">Savon crème </t>
  </si>
  <si>
    <t>Distributeurs savon</t>
  </si>
  <si>
    <t>Rouleaux autocut - 2 plis 100% cellulose</t>
  </si>
  <si>
    <t>DETAIL DES EQUIPEMENTS :</t>
  </si>
  <si>
    <t>PARTICULARITES / FREQUENTATION :</t>
  </si>
  <si>
    <t>Tableaux des surfaces</t>
  </si>
  <si>
    <t>Fréquentiels</t>
  </si>
  <si>
    <t>NETTOYAGE DES LOCAUX ET DE LA VITRERIE</t>
  </si>
  <si>
    <t>Dépoussiérage des rebords de fenêtre, bacs à fleurs, plinthes et extincteurs</t>
  </si>
  <si>
    <t>Cahier des Clauses Techniques Particulières</t>
  </si>
  <si>
    <t>ANNEXE 1 Données Générales</t>
  </si>
  <si>
    <t>Lessivage des portes (2 faces)</t>
  </si>
  <si>
    <t>Shampoing moquette par injection / extraction</t>
  </si>
  <si>
    <t>Dépoussiérage des plinthes et enlèvement des toiles d'araignées</t>
  </si>
  <si>
    <t>Shampoing moquette par injection / extraction incluant traitement anti-acarien</t>
  </si>
  <si>
    <t>(toutes reconductions incluses)</t>
  </si>
  <si>
    <t>Fermeture des locaux</t>
  </si>
  <si>
    <t>L'Hôtel Consulaire reçoit régulièrement des visiteurs en formation (inclus dans les effectifs visiteurs fournis)</t>
  </si>
  <si>
    <t>Ouverture des locaux</t>
  </si>
  <si>
    <t>Marché de prestations de nettoyage des locaux de l'Hôtel Consulaire</t>
  </si>
  <si>
    <t>Fiche de site</t>
  </si>
  <si>
    <t>Réceptif</t>
  </si>
  <si>
    <t>Occasionnel</t>
  </si>
  <si>
    <t>Côté réceptif uniquement</t>
  </si>
  <si>
    <t>de 17h30 à 20h00 (bureaux)</t>
  </si>
  <si>
    <t xml:space="preserve"> - Un espace réceptif "le 19" pour lequel la prestation de ménage doit être faite le matin ; les évènements pouvant avoir lieu tard le soir. Cet espace est mis en évidence en jaune dans les plans, et se situe au RDC et au 2ème étage du 19 rue Louis Barthou.</t>
  </si>
  <si>
    <t>L'Hôtel Consulaire est divisé en deux espaces, qui constituent la tranche ferme du marché :</t>
  </si>
  <si>
    <t xml:space="preserve"> - Un espace de bureau dans tout le reste du bâtiment tant au 19 qu'au 21 rue Louis Barthou, pour lequel la prestation est à réaliser le soir. Cet espace est désigné en violet dans les plans.</t>
  </si>
  <si>
    <t>Il n'est demandé aucune prestation de ménage au 4ème étage du bâtiment.</t>
  </si>
  <si>
    <t>TO2</t>
  </si>
  <si>
    <t>TO3</t>
  </si>
  <si>
    <t>BATIMENT : annexe ("incubateur")</t>
  </si>
  <si>
    <t>Cour</t>
  </si>
  <si>
    <t>Total (hors cour)</t>
  </si>
  <si>
    <t>2ème</t>
  </si>
  <si>
    <t>presta soir</t>
  </si>
  <si>
    <t>TF</t>
  </si>
  <si>
    <t>BATIMENT : 21, étages RDC, 1 et 2</t>
  </si>
  <si>
    <t>presta matin</t>
  </si>
  <si>
    <t>matin ou soir</t>
  </si>
  <si>
    <t>soir</t>
  </si>
  <si>
    <t>matin</t>
  </si>
  <si>
    <t>office traiteur</t>
  </si>
  <si>
    <t>cafeteria pour le personnel</t>
  </si>
  <si>
    <t>régie amphi</t>
  </si>
  <si>
    <t>accès ascenseur</t>
  </si>
  <si>
    <t>face cafeteria + escalier à droite ascenseur</t>
  </si>
  <si>
    <t>SAS amphi</t>
  </si>
  <si>
    <t>inclus dégagement convivialité</t>
  </si>
  <si>
    <t>espaces partagés 1 et 2</t>
  </si>
  <si>
    <t>Terrasse</t>
  </si>
  <si>
    <t>Total hors terrasse</t>
  </si>
  <si>
    <t>BATIMENT : 19, étages -1, RDC, +1 et +2</t>
  </si>
  <si>
    <t>En plus de la tranche ferme (TF), les tranches optionnelles (TO) suivantes pourront être affermies durant toute la durée du marché :</t>
  </si>
  <si>
    <t>3e</t>
  </si>
  <si>
    <t>BATIMENT : 19, étage +3 (TO1)</t>
  </si>
  <si>
    <t>(TO2 et 3)</t>
  </si>
  <si>
    <t>de 06h30 à 09h30 (réceptif)</t>
  </si>
  <si>
    <t xml:space="preserve"> - TO2 : RDC du bâtiment annexe "incubateur" hors sanitaires. Prestation de ménage le soir.</t>
  </si>
  <si>
    <t xml:space="preserve"> - TO3 : R+1 du bâtiment annexe "incubateur" + sanitaires du RDC. Prestation de ménage le soir.</t>
  </si>
  <si>
    <t>TO1</t>
  </si>
  <si>
    <t>SURFACE TOTALE A TRAITER</t>
  </si>
  <si>
    <t xml:space="preserve"> - TO1 : 3ème étage du 19 rue Louis Barthou. Prestation de ménage le matin de 09h00 à 09h30 précisément.</t>
  </si>
  <si>
    <t>selon occupation - en particulier côté réceptif - planning fourni</t>
  </si>
  <si>
    <t xml:space="preserve">Injection extraction </t>
  </si>
  <si>
    <t>Nettoyage complet des équipements sanitaires et des miroirs</t>
  </si>
  <si>
    <t xml:space="preserve">Cour </t>
  </si>
  <si>
    <t>Vidage des cendriers</t>
  </si>
  <si>
    <t>Ramassage des déchets et détritus aux abords</t>
  </si>
  <si>
    <t>Si besoin uniquement, la chute des feuilles n'étant pas saisonnière pour ces arbres</t>
  </si>
  <si>
    <t>Nettoyage des vitres de façades intérieur et extérieur - RDC</t>
  </si>
  <si>
    <t>Nettoyage des vitres de façades intérieur et extérieur - étages</t>
  </si>
  <si>
    <t>Nettoyage des cloisons vitrées sur toute la hauteur - 2 faces</t>
  </si>
  <si>
    <t>Terrasse R+2</t>
  </si>
  <si>
    <t>Pas de nettoyage HP intégral pour éviter d'abimer les joints</t>
  </si>
  <si>
    <t>Balayage des sols autour des accès</t>
  </si>
  <si>
    <t>Lavage intégral de la terrasse</t>
  </si>
  <si>
    <t>haute pression. Entre début mai et fin octobre</t>
  </si>
  <si>
    <t>Ramassage des feuilles mortes (dont 6 eucalyptus dans la cour)</t>
  </si>
  <si>
    <t>Amphithéatre  (y compris régie)</t>
  </si>
  <si>
    <t>Escalier marbre accueil n°21 : bihebdomadaire</t>
  </si>
  <si>
    <t>Lavage du sol</t>
  </si>
  <si>
    <t>Sanitaires du R-1 : en fonction occupation</t>
  </si>
  <si>
    <t>Nettoyage des miroirs</t>
  </si>
  <si>
    <t>Nettoyage intégral : Balayage, passage monobrosse et nettoyage des traces au sol</t>
  </si>
  <si>
    <t>FREQUENTIEL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</si>
</sst>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quot; &quot;##&quot; &quot;##&quot; &quot;##&quot; &quot;##"/>
    <numFmt numFmtId="165" formatCode="#,##0&quot; m²&quot;"/>
    <numFmt numFmtId="166" formatCode="_ * #,##0.00_)\ _€_ ;_ * \(#,##0.00\)\ _€_ ;_ * &quot;-&quot;??_)\ _€_ ;_ @_ "/>
  </numFmts>
  <fonts count="30" x14ac:knownFonts="1">
    <font>
      <sz val="12"/>
      <color theme="1"/>
      <name val="Tw Cen MT"/>
      <family val="2"/>
      <scheme val="minor"/>
    </font>
    <font>
      <u/>
      <sz val="11"/>
      <color theme="10"/>
      <name val="Tw Cen MT"/>
      <family val="2"/>
      <scheme val="minor"/>
    </font>
    <font>
      <sz val="10"/>
      <name val="Arial"/>
      <family val="2"/>
    </font>
    <font>
      <sz val="14"/>
      <name val="Arial"/>
      <family val="2"/>
    </font>
    <font>
      <sz val="8"/>
      <name val="Tw Cen MT"/>
      <family val="2"/>
      <scheme val="minor"/>
    </font>
    <font>
      <b/>
      <sz val="16"/>
      <name val="Arial"/>
      <family val="2"/>
    </font>
    <font>
      <b/>
      <sz val="22"/>
      <name val="Arial"/>
      <family val="2"/>
    </font>
    <font>
      <sz val="10"/>
      <color theme="1"/>
      <name val="Arial"/>
      <family val="2"/>
    </font>
    <font>
      <sz val="12"/>
      <color theme="1"/>
      <name val="Arial"/>
      <family val="2"/>
    </font>
    <font>
      <b/>
      <sz val="10"/>
      <color theme="1"/>
      <name val="Arial"/>
      <family val="2"/>
    </font>
    <font>
      <b/>
      <sz val="10"/>
      <name val="Arial"/>
      <family val="2"/>
    </font>
    <font>
      <u/>
      <sz val="11"/>
      <color theme="10"/>
      <name val="Arial"/>
      <family val="2"/>
    </font>
    <font>
      <b/>
      <sz val="12"/>
      <color theme="0"/>
      <name val="Arial"/>
      <family val="2"/>
    </font>
    <font>
      <b/>
      <sz val="12"/>
      <color rgb="FFFF0000"/>
      <name val="Arial"/>
      <family val="2"/>
    </font>
    <font>
      <sz val="12"/>
      <color theme="0"/>
      <name val="Arial"/>
      <family val="2"/>
    </font>
    <font>
      <b/>
      <sz val="12"/>
      <color theme="1"/>
      <name val="Arial"/>
      <family val="2"/>
    </font>
    <font>
      <b/>
      <sz val="10"/>
      <color indexed="17"/>
      <name val="Arial"/>
      <family val="2"/>
    </font>
    <font>
      <b/>
      <i/>
      <sz val="10"/>
      <color rgb="FF00B0F0"/>
      <name val="Arial"/>
      <family val="2"/>
    </font>
    <font>
      <b/>
      <sz val="10"/>
      <color rgb="FFFF0000"/>
      <name val="Arial"/>
      <family val="2"/>
    </font>
    <font>
      <b/>
      <sz val="11"/>
      <name val="Arial"/>
      <family val="2"/>
    </font>
    <font>
      <b/>
      <sz val="10"/>
      <color theme="0"/>
      <name val="Arial"/>
      <family val="2"/>
    </font>
    <font>
      <sz val="10"/>
      <color indexed="9"/>
      <name val="Arial"/>
      <family val="2"/>
    </font>
    <font>
      <sz val="10"/>
      <color indexed="58"/>
      <name val="Arial"/>
      <family val="2"/>
    </font>
    <font>
      <sz val="10"/>
      <color theme="0"/>
      <name val="Arial"/>
      <family val="2"/>
    </font>
    <font>
      <sz val="10"/>
      <color rgb="FFFF0000"/>
      <name val="Arial"/>
      <family val="2"/>
    </font>
    <font>
      <b/>
      <sz val="22"/>
      <color theme="1"/>
      <name val="Arial"/>
      <family val="2"/>
    </font>
    <font>
      <sz val="20"/>
      <color theme="1"/>
      <name val="Arial"/>
      <family val="2"/>
    </font>
    <font>
      <sz val="20"/>
      <color theme="1"/>
      <name val="Tw Cen MT"/>
      <family val="2"/>
      <scheme val="minor"/>
    </font>
    <font>
      <sz val="20"/>
      <name val="Arial"/>
      <family val="2"/>
    </font>
    <font>
      <sz val="12"/>
      <color theme="1"/>
      <name val="Tw Cen MT"/>
      <family val="2"/>
      <scheme val="minor"/>
    </font>
  </fonts>
  <fills count="10">
    <fill>
      <patternFill patternType="none"/>
    </fill>
    <fill>
      <patternFill patternType="gray125"/>
    </fill>
    <fill>
      <patternFill patternType="solid">
        <fgColor theme="2" tint="-9.9978637043366805E-2"/>
        <bgColor indexed="64"/>
      </patternFill>
    </fill>
    <fill>
      <patternFill patternType="solid">
        <fgColor theme="9"/>
        <bgColor indexed="64"/>
      </patternFill>
    </fill>
    <fill>
      <patternFill patternType="solid">
        <fgColor theme="8"/>
        <bgColor indexed="64"/>
      </patternFill>
    </fill>
    <fill>
      <patternFill patternType="solid">
        <fgColor theme="0" tint="-4.9989318521683403E-2"/>
        <bgColor indexed="64"/>
      </patternFill>
    </fill>
    <fill>
      <patternFill patternType="solid">
        <fgColor theme="2"/>
        <bgColor indexed="64"/>
      </patternFill>
    </fill>
    <fill>
      <patternFill patternType="solid">
        <fgColor theme="9"/>
        <bgColor theme="9"/>
      </patternFill>
    </fill>
    <fill>
      <patternFill patternType="solid">
        <fgColor theme="0"/>
        <bgColor indexed="64"/>
      </patternFill>
    </fill>
    <fill>
      <patternFill patternType="solid">
        <fgColor theme="6" tint="0.59999389629810485"/>
        <bgColor indexed="64"/>
      </patternFill>
    </fill>
  </fills>
  <borders count="22">
    <border>
      <left/>
      <right/>
      <top/>
      <bottom/>
      <diagonal/>
    </border>
    <border>
      <left/>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style="thin">
        <color auto="1"/>
      </right>
      <top style="thin">
        <color auto="1"/>
      </top>
      <bottom style="thin">
        <color theme="0"/>
      </bottom>
      <diagonal/>
    </border>
    <border>
      <left style="thin">
        <color auto="1"/>
      </left>
      <right style="thin">
        <color auto="1"/>
      </right>
      <top style="thin">
        <color theme="0"/>
      </top>
      <bottom style="thin">
        <color theme="0"/>
      </bottom>
      <diagonal/>
    </border>
    <border>
      <left style="thin">
        <color auto="1"/>
      </left>
      <right style="thin">
        <color auto="1"/>
      </right>
      <top style="thin">
        <color theme="0"/>
      </top>
      <bottom style="thin">
        <color auto="1"/>
      </bottom>
      <diagonal/>
    </border>
    <border>
      <left/>
      <right style="medium">
        <color theme="0"/>
      </right>
      <top/>
      <bottom/>
      <diagonal/>
    </border>
    <border>
      <left style="medium">
        <color theme="0"/>
      </left>
      <right style="medium">
        <color theme="0"/>
      </right>
      <top/>
      <bottom/>
      <diagonal/>
    </border>
    <border>
      <left style="thin">
        <color auto="1"/>
      </left>
      <right style="thin">
        <color auto="1"/>
      </right>
      <top/>
      <bottom/>
      <diagonal/>
    </border>
    <border>
      <left/>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theme="0"/>
      </bottom>
      <diagonal/>
    </border>
  </borders>
  <cellStyleXfs count="3">
    <xf numFmtId="0" fontId="0" fillId="0" borderId="0"/>
    <xf numFmtId="0" fontId="1" fillId="0" borderId="0" applyNumberFormat="0" applyFill="0" applyBorder="0" applyAlignment="0" applyProtection="0"/>
    <xf numFmtId="166" fontId="29" fillId="0" borderId="0" applyFont="0" applyFill="0" applyBorder="0" applyAlignment="0" applyProtection="0"/>
  </cellStyleXfs>
  <cellXfs count="111">
    <xf numFmtId="0" fontId="0" fillId="0" borderId="0" xfId="0"/>
    <xf numFmtId="0" fontId="2" fillId="0" borderId="0" xfId="0" applyFont="1" applyAlignment="1">
      <alignment horizontal="center"/>
    </xf>
    <xf numFmtId="0" fontId="3" fillId="0" borderId="0" xfId="0" applyFont="1" applyAlignment="1">
      <alignment horizontal="left" indent="2"/>
    </xf>
    <xf numFmtId="0" fontId="0" fillId="0" borderId="0" xfId="0" applyAlignment="1">
      <alignment horizontal="left" indent="2"/>
    </xf>
    <xf numFmtId="0" fontId="5" fillId="0" borderId="0" xfId="0" applyFont="1"/>
    <xf numFmtId="0" fontId="7" fillId="0" borderId="0" xfId="0" applyFont="1"/>
    <xf numFmtId="0" fontId="8" fillId="0" borderId="0" xfId="0" applyFont="1"/>
    <xf numFmtId="0" fontId="9" fillId="0" borderId="0" xfId="0" applyFont="1" applyAlignment="1">
      <alignment horizontal="right"/>
    </xf>
    <xf numFmtId="0" fontId="7" fillId="2" borderId="1" xfId="0" applyFont="1" applyFill="1" applyBorder="1" applyAlignment="1">
      <alignment horizontal="left" indent="1"/>
    </xf>
    <xf numFmtId="0" fontId="7" fillId="2" borderId="1" xfId="0" applyFont="1" applyFill="1" applyBorder="1"/>
    <xf numFmtId="0" fontId="9" fillId="0" borderId="0" xfId="0" applyFont="1"/>
    <xf numFmtId="0" fontId="7" fillId="0" borderId="1" xfId="0" applyFont="1" applyBorder="1"/>
    <xf numFmtId="164" fontId="7" fillId="2" borderId="1" xfId="0" applyNumberFormat="1" applyFont="1" applyFill="1" applyBorder="1" applyAlignment="1">
      <alignment horizontal="left"/>
    </xf>
    <xf numFmtId="0" fontId="7" fillId="2" borderId="1" xfId="0" quotePrefix="1" applyFont="1" applyFill="1" applyBorder="1"/>
    <xf numFmtId="0" fontId="11" fillId="2" borderId="1" xfId="1" applyFont="1" applyFill="1" applyBorder="1"/>
    <xf numFmtId="0" fontId="13" fillId="0" borderId="0" xfId="0" applyFont="1" applyAlignment="1">
      <alignment horizontal="center"/>
    </xf>
    <xf numFmtId="0" fontId="7" fillId="2" borderId="1" xfId="0" applyFont="1" applyFill="1" applyBorder="1" applyAlignment="1">
      <alignment horizontal="center"/>
    </xf>
    <xf numFmtId="0" fontId="7" fillId="0" borderId="0" xfId="0" applyFont="1" applyAlignment="1">
      <alignment horizontal="right"/>
    </xf>
    <xf numFmtId="0" fontId="7" fillId="0" borderId="0" xfId="0" applyFont="1" applyAlignment="1">
      <alignment horizontal="center"/>
    </xf>
    <xf numFmtId="0" fontId="7" fillId="0" borderId="1" xfId="0" applyFont="1" applyBorder="1" applyAlignment="1">
      <alignment horizontal="center"/>
    </xf>
    <xf numFmtId="0" fontId="9" fillId="0" borderId="0" xfId="0" applyFont="1" applyAlignment="1">
      <alignment horizontal="left"/>
    </xf>
    <xf numFmtId="0" fontId="7" fillId="2" borderId="4" xfId="0" applyFont="1" applyFill="1" applyBorder="1" applyAlignment="1">
      <alignment horizontal="center"/>
    </xf>
    <xf numFmtId="14" fontId="7" fillId="2" borderId="4" xfId="0" applyNumberFormat="1" applyFont="1" applyFill="1" applyBorder="1" applyAlignment="1">
      <alignment horizontal="center"/>
    </xf>
    <xf numFmtId="0" fontId="9" fillId="2" borderId="1" xfId="0" applyFont="1" applyFill="1" applyBorder="1" applyAlignment="1">
      <alignment horizontal="left" indent="1"/>
    </xf>
    <xf numFmtId="0" fontId="7" fillId="0" borderId="0" xfId="0" applyFont="1" applyAlignment="1">
      <alignment horizontal="left"/>
    </xf>
    <xf numFmtId="0" fontId="14" fillId="4" borderId="0" xfId="0" applyFont="1" applyFill="1"/>
    <xf numFmtId="0" fontId="12" fillId="4" borderId="0" xfId="0" applyFont="1" applyFill="1"/>
    <xf numFmtId="0" fontId="14" fillId="3" borderId="13"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15" xfId="0" applyFont="1" applyFill="1" applyBorder="1" applyAlignment="1">
      <alignment horizontal="center" vertical="center"/>
    </xf>
    <xf numFmtId="0" fontId="15" fillId="0" borderId="0" xfId="0" applyFont="1"/>
    <xf numFmtId="0" fontId="12" fillId="3" borderId="8" xfId="0" applyFont="1" applyFill="1" applyBorder="1" applyAlignment="1">
      <alignment horizontal="center" vertical="center" wrapText="1"/>
    </xf>
    <xf numFmtId="0" fontId="17" fillId="0" borderId="0" xfId="0" applyFont="1"/>
    <xf numFmtId="0" fontId="17" fillId="0" borderId="0" xfId="0" applyFont="1" applyAlignment="1">
      <alignment horizontal="left"/>
    </xf>
    <xf numFmtId="0" fontId="19" fillId="0" borderId="0" xfId="0" applyFont="1" applyAlignment="1">
      <alignment vertical="center"/>
    </xf>
    <xf numFmtId="0" fontId="10" fillId="0" borderId="0" xfId="0" applyFont="1" applyAlignment="1">
      <alignment horizontal="left" vertical="center"/>
    </xf>
    <xf numFmtId="0" fontId="2" fillId="0" borderId="0" xfId="0" applyFont="1" applyAlignment="1">
      <alignment vertical="center"/>
    </xf>
    <xf numFmtId="0" fontId="20" fillId="3" borderId="16" xfId="0" applyFont="1" applyFill="1" applyBorder="1" applyAlignment="1">
      <alignment vertical="center" wrapText="1"/>
    </xf>
    <xf numFmtId="0" fontId="20" fillId="3" borderId="17" xfId="0" applyFont="1" applyFill="1" applyBorder="1" applyAlignment="1">
      <alignment horizontal="center" vertical="center" wrapText="1"/>
    </xf>
    <xf numFmtId="0" fontId="21" fillId="0" borderId="0" xfId="0" applyFont="1" applyAlignment="1">
      <alignment vertical="center"/>
    </xf>
    <xf numFmtId="0" fontId="9" fillId="5" borderId="0" xfId="0" applyFont="1" applyFill="1" applyAlignment="1">
      <alignment vertical="center"/>
    </xf>
    <xf numFmtId="0" fontId="9" fillId="5" borderId="0" xfId="0" applyFont="1" applyFill="1" applyAlignment="1">
      <alignment horizontal="left" vertical="center"/>
    </xf>
    <xf numFmtId="0" fontId="22" fillId="0" borderId="0" xfId="0" applyFont="1" applyAlignment="1">
      <alignment vertical="center"/>
    </xf>
    <xf numFmtId="0" fontId="23" fillId="3" borderId="12" xfId="0" applyFont="1" applyFill="1" applyBorder="1" applyAlignment="1">
      <alignment horizontal="center" vertical="center"/>
    </xf>
    <xf numFmtId="0" fontId="2" fillId="0" borderId="8" xfId="0" applyFont="1" applyBorder="1" applyAlignment="1">
      <alignment horizontal="left" vertical="center"/>
    </xf>
    <xf numFmtId="0" fontId="2" fillId="0" borderId="19" xfId="0" applyFont="1" applyBorder="1" applyAlignment="1">
      <alignment horizontal="left" vertical="center"/>
    </xf>
    <xf numFmtId="0" fontId="2" fillId="0" borderId="6" xfId="0" applyFont="1" applyBorder="1" applyAlignment="1">
      <alignment horizontal="left" vertical="center"/>
    </xf>
    <xf numFmtId="0" fontId="10" fillId="6" borderId="20" xfId="0" applyFont="1" applyFill="1" applyBorder="1" applyAlignment="1">
      <alignment horizontal="center" vertical="center"/>
    </xf>
    <xf numFmtId="0" fontId="23" fillId="3" borderId="0" xfId="0" applyFont="1" applyFill="1" applyAlignment="1">
      <alignment horizontal="center" vertical="center"/>
    </xf>
    <xf numFmtId="0" fontId="17" fillId="0" borderId="0" xfId="0" applyFont="1" applyAlignment="1">
      <alignment horizontal="left" vertical="center"/>
    </xf>
    <xf numFmtId="0" fontId="2" fillId="0" borderId="0" xfId="0" applyFont="1" applyAlignment="1">
      <alignment horizontal="left" vertical="center"/>
    </xf>
    <xf numFmtId="0" fontId="2" fillId="0" borderId="6" xfId="0" applyFont="1" applyBorder="1" applyAlignment="1">
      <alignment vertical="center"/>
    </xf>
    <xf numFmtId="0" fontId="18" fillId="0" borderId="6" xfId="0" applyFont="1" applyBorder="1" applyAlignment="1">
      <alignment horizontal="left" vertical="center" wrapText="1"/>
    </xf>
    <xf numFmtId="0" fontId="10" fillId="0" borderId="0" xfId="0" applyFont="1" applyAlignment="1">
      <alignment horizontal="center" vertical="center"/>
    </xf>
    <xf numFmtId="0" fontId="12" fillId="3" borderId="7" xfId="0" applyFont="1" applyFill="1" applyBorder="1" applyAlignment="1">
      <alignment vertical="center" wrapText="1"/>
    </xf>
    <xf numFmtId="0" fontId="2" fillId="0" borderId="6" xfId="0" applyFont="1" applyBorder="1" applyAlignment="1">
      <alignment horizontal="left" indent="1"/>
    </xf>
    <xf numFmtId="0" fontId="18" fillId="0" borderId="6" xfId="0" applyFont="1" applyBorder="1" applyAlignment="1">
      <alignment vertical="center" wrapText="1"/>
    </xf>
    <xf numFmtId="0" fontId="24" fillId="0" borderId="6" xfId="0" applyFont="1" applyBorder="1" applyAlignment="1">
      <alignment vertical="center" wrapText="1"/>
    </xf>
    <xf numFmtId="0" fontId="18" fillId="6" borderId="20" xfId="0" applyFont="1" applyFill="1" applyBorder="1" applyAlignment="1">
      <alignment horizontal="center" vertical="center"/>
    </xf>
    <xf numFmtId="0" fontId="7" fillId="8" borderId="1" xfId="0" applyFont="1" applyFill="1" applyBorder="1" applyAlignment="1">
      <alignment horizontal="right" indent="1"/>
    </xf>
    <xf numFmtId="0" fontId="18" fillId="0" borderId="6" xfId="0" applyFont="1" applyBorder="1" applyAlignment="1">
      <alignment horizontal="left" vertical="center"/>
    </xf>
    <xf numFmtId="0" fontId="7" fillId="0" borderId="9" xfId="0" applyFont="1" applyBorder="1"/>
    <xf numFmtId="0" fontId="7" fillId="0" borderId="8" xfId="0" applyFont="1" applyBorder="1"/>
    <xf numFmtId="0" fontId="20" fillId="7" borderId="9" xfId="0" applyFont="1" applyFill="1" applyBorder="1"/>
    <xf numFmtId="0" fontId="20" fillId="7" borderId="9" xfId="0" applyFont="1" applyFill="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12" fillId="7" borderId="9" xfId="0" applyFont="1" applyFill="1" applyBorder="1"/>
    <xf numFmtId="0" fontId="12" fillId="7" borderId="9" xfId="0" applyFont="1" applyFill="1" applyBorder="1" applyAlignment="1">
      <alignment horizontal="center"/>
    </xf>
    <xf numFmtId="0" fontId="27" fillId="0" borderId="0" xfId="0" applyFont="1"/>
    <xf numFmtId="0" fontId="28" fillId="0" borderId="0" xfId="0" applyFont="1" applyAlignment="1">
      <alignment horizontal="left" indent="2"/>
    </xf>
    <xf numFmtId="165" fontId="7" fillId="9" borderId="1" xfId="0" applyNumberFormat="1" applyFont="1" applyFill="1" applyBorder="1" applyAlignment="1">
      <alignment horizontal="center"/>
    </xf>
    <xf numFmtId="0" fontId="7" fillId="9" borderId="1" xfId="0" applyFont="1" applyFill="1" applyBorder="1" applyAlignment="1">
      <alignment horizontal="center"/>
    </xf>
    <xf numFmtId="0" fontId="7" fillId="9" borderId="1" xfId="0" applyFont="1" applyFill="1" applyBorder="1" applyAlignment="1">
      <alignment horizontal="left"/>
    </xf>
    <xf numFmtId="0" fontId="7" fillId="9" borderId="4" xfId="0" applyFont="1" applyFill="1" applyBorder="1" applyAlignment="1">
      <alignment horizontal="center"/>
    </xf>
    <xf numFmtId="0" fontId="7" fillId="0" borderId="6" xfId="0" applyFont="1" applyBorder="1" applyAlignment="1">
      <alignment horizontal="center"/>
    </xf>
    <xf numFmtId="0" fontId="7" fillId="8" borderId="0" xfId="0" applyFont="1" applyFill="1" applyAlignment="1">
      <alignment horizontal="right"/>
    </xf>
    <xf numFmtId="0" fontId="7" fillId="8" borderId="0" xfId="0" applyFont="1" applyFill="1" applyAlignment="1">
      <alignment horizontal="center"/>
    </xf>
    <xf numFmtId="0" fontId="7" fillId="8" borderId="0" xfId="0" applyFont="1" applyFill="1"/>
    <xf numFmtId="0" fontId="7" fillId="0" borderId="6" xfId="0" applyFont="1" applyBorder="1"/>
    <xf numFmtId="0" fontId="7" fillId="0" borderId="6" xfId="0" applyFont="1" applyBorder="1" applyAlignment="1">
      <alignment horizontal="center" vertical="center"/>
    </xf>
    <xf numFmtId="1" fontId="7" fillId="0" borderId="9" xfId="0" applyNumberFormat="1" applyFont="1" applyBorder="1" applyAlignment="1">
      <alignment horizontal="center"/>
    </xf>
    <xf numFmtId="1" fontId="7" fillId="0" borderId="8" xfId="0" applyNumberFormat="1" applyFont="1" applyBorder="1" applyAlignment="1">
      <alignment horizontal="center"/>
    </xf>
    <xf numFmtId="0" fontId="18" fillId="5" borderId="0" xfId="0" applyFont="1" applyFill="1" applyAlignment="1">
      <alignment horizontal="center" vertical="center"/>
    </xf>
    <xf numFmtId="0" fontId="24" fillId="0" borderId="6" xfId="0" applyFont="1" applyBorder="1" applyAlignment="1">
      <alignment horizontal="left" vertical="center"/>
    </xf>
    <xf numFmtId="0" fontId="9" fillId="5" borderId="12" xfId="0" applyFont="1" applyFill="1" applyBorder="1" applyAlignment="1">
      <alignment horizontal="left" vertical="center"/>
    </xf>
    <xf numFmtId="165" fontId="7" fillId="0" borderId="0" xfId="0" applyNumberFormat="1" applyFont="1"/>
    <xf numFmtId="0" fontId="28" fillId="0" borderId="0" xfId="0" applyFont="1" applyAlignment="1">
      <alignment horizontal="center"/>
    </xf>
    <xf numFmtId="0" fontId="6" fillId="0" borderId="0" xfId="0" applyFont="1" applyAlignment="1">
      <alignment horizontal="center" vertical="center" wrapText="1"/>
    </xf>
    <xf numFmtId="0" fontId="25" fillId="0" borderId="8" xfId="0" applyFont="1" applyBorder="1" applyAlignment="1">
      <alignment horizontal="center" vertical="center"/>
    </xf>
    <xf numFmtId="0" fontId="25" fillId="0" borderId="19" xfId="0" applyFont="1" applyBorder="1" applyAlignment="1">
      <alignment horizontal="center" vertical="center"/>
    </xf>
    <xf numFmtId="0" fontId="25" fillId="0" borderId="7" xfId="0" applyFont="1" applyBorder="1" applyAlignment="1">
      <alignment horizontal="center" vertical="center"/>
    </xf>
    <xf numFmtId="0" fontId="26" fillId="0" borderId="0" xfId="0" applyFont="1" applyAlignment="1">
      <alignment horizontal="center"/>
    </xf>
    <xf numFmtId="0" fontId="7" fillId="2" borderId="4" xfId="0" applyFont="1" applyFill="1" applyBorder="1" applyAlignment="1">
      <alignment horizontal="left"/>
    </xf>
    <xf numFmtId="0" fontId="20" fillId="7" borderId="6" xfId="0" applyFont="1" applyFill="1" applyBorder="1" applyAlignment="1">
      <alignment horizontal="center"/>
    </xf>
    <xf numFmtId="0" fontId="7" fillId="9" borderId="1" xfId="0" applyFont="1" applyFill="1" applyBorder="1" applyAlignment="1">
      <alignment horizontal="center"/>
    </xf>
    <xf numFmtId="0" fontId="12" fillId="4" borderId="0" xfId="0" applyFont="1" applyFill="1" applyAlignment="1">
      <alignment horizontal="center"/>
    </xf>
    <xf numFmtId="0" fontId="7" fillId="2" borderId="1" xfId="0" applyFont="1" applyFill="1" applyBorder="1" applyAlignment="1">
      <alignment horizontal="left" vertical="top" wrapText="1"/>
    </xf>
    <xf numFmtId="0" fontId="7" fillId="2" borderId="21" xfId="0" applyFont="1" applyFill="1" applyBorder="1" applyAlignment="1">
      <alignment horizontal="left" vertical="top"/>
    </xf>
    <xf numFmtId="0" fontId="10" fillId="2" borderId="2" xfId="0" applyFont="1" applyFill="1" applyBorder="1" applyAlignment="1">
      <alignment horizontal="center"/>
    </xf>
    <xf numFmtId="0" fontId="10" fillId="2" borderId="3" xfId="0" applyFont="1" applyFill="1" applyBorder="1" applyAlignment="1">
      <alignment horizontal="center"/>
    </xf>
    <xf numFmtId="0" fontId="7" fillId="2" borderId="2" xfId="0" applyFont="1" applyFill="1" applyBorder="1" applyAlignment="1">
      <alignment horizontal="left"/>
    </xf>
    <xf numFmtId="0" fontId="7" fillId="2" borderId="3" xfId="0" applyFont="1" applyFill="1" applyBorder="1" applyAlignment="1">
      <alignment horizontal="left"/>
    </xf>
    <xf numFmtId="0" fontId="12" fillId="3" borderId="0" xfId="0" applyFont="1" applyFill="1" applyAlignment="1">
      <alignment horizontal="center"/>
    </xf>
    <xf numFmtId="0" fontId="7" fillId="2" borderId="1" xfId="0" applyFont="1" applyFill="1" applyBorder="1" applyAlignment="1">
      <alignment horizontal="center"/>
    </xf>
    <xf numFmtId="0" fontId="7" fillId="0" borderId="6" xfId="0" applyFont="1" applyBorder="1" applyAlignment="1">
      <alignment horizontal="center"/>
    </xf>
    <xf numFmtId="0" fontId="7" fillId="2" borderId="5" xfId="0" applyFont="1" applyFill="1" applyBorder="1" applyAlignment="1">
      <alignment horizontal="left" vertical="top" wrapText="1"/>
    </xf>
    <xf numFmtId="0" fontId="10" fillId="0" borderId="11" xfId="0" applyFont="1" applyBorder="1" applyAlignment="1">
      <alignment horizontal="center" vertical="center"/>
    </xf>
    <xf numFmtId="0" fontId="10" fillId="0" borderId="18" xfId="0" applyFont="1" applyBorder="1" applyAlignment="1">
      <alignment horizontal="center" vertical="center"/>
    </xf>
    <xf numFmtId="0" fontId="10" fillId="0" borderId="10" xfId="0" applyFont="1" applyBorder="1" applyAlignment="1">
      <alignment horizontal="center" vertical="center"/>
    </xf>
    <xf numFmtId="0" fontId="10" fillId="0" borderId="0" xfId="0" applyFont="1" applyAlignment="1">
      <alignment horizontal="center" vertical="center"/>
    </xf>
  </cellXfs>
  <cellStyles count="3">
    <cellStyle name="Lien hypertexte" xfId="1" builtinId="8"/>
    <cellStyle name="Milliers 2" xfId="2" xr:uid="{00000000-0005-0000-0000-000001000000}"/>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0</xdr:col>
      <xdr:colOff>1508125</xdr:colOff>
      <xdr:row>3</xdr:row>
      <xdr:rowOff>0</xdr:rowOff>
    </xdr:from>
    <xdr:to>
      <xdr:col>5</xdr:col>
      <xdr:colOff>1291951</xdr:colOff>
      <xdr:row>12</xdr:row>
      <xdr:rowOff>127000</xdr:rowOff>
    </xdr:to>
    <xdr:pic>
      <xdr:nvPicPr>
        <xdr:cNvPr id="5" name="Image 4">
          <a:extLst>
            <a:ext uri="{FF2B5EF4-FFF2-40B4-BE49-F238E27FC236}">
              <a16:creationId xmlns:a16="http://schemas.microsoft.com/office/drawing/2014/main" id="{08923C87-4789-DAA0-68A0-F9041E797F8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08125" y="619125"/>
          <a:ext cx="7562576" cy="19843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165100</xdr:colOff>
      <xdr:row>0</xdr:row>
      <xdr:rowOff>1</xdr:rowOff>
    </xdr:from>
    <xdr:to>
      <xdr:col>10</xdr:col>
      <xdr:colOff>639693</xdr:colOff>
      <xdr:row>1</xdr:row>
      <xdr:rowOff>238321</xdr:rowOff>
    </xdr:to>
    <xdr:pic>
      <xdr:nvPicPr>
        <xdr:cNvPr id="2" name="Imag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12560300" y="1"/>
          <a:ext cx="1795393" cy="441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Ronds dans l’eau">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Ronds dans l’eau">
      <a:majorFont>
        <a:latin typeface="Tw Cen MT" panose="020B0602020104020603"/>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Tw Cen MT" panose="020B0602020104020603"/>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Ronds dans l’eau">
      <a:fillStyleLst>
        <a:solidFill>
          <a:schemeClr val="phClr"/>
        </a:solidFill>
        <a:solidFill>
          <a:schemeClr val="phClr">
            <a:tint val="69000"/>
            <a:satMod val="105000"/>
            <a:lumMod val="110000"/>
          </a:schemeClr>
        </a:solidFill>
        <a:gradFill rotWithShape="1">
          <a:gsLst>
            <a:gs pos="0">
              <a:schemeClr val="phClr">
                <a:tint val="94000"/>
                <a:satMod val="100000"/>
                <a:lumMod val="108000"/>
              </a:schemeClr>
            </a:gs>
            <a:gs pos="50000">
              <a:schemeClr val="phClr">
                <a:tint val="98000"/>
                <a:shade val="100000"/>
                <a:satMod val="100000"/>
                <a:lumMod val="100000"/>
              </a:schemeClr>
            </a:gs>
            <a:gs pos="100000">
              <a:schemeClr val="phClr">
                <a:shade val="72000"/>
                <a:satMod val="120000"/>
                <a:lumMod val="100000"/>
              </a:schemeClr>
            </a:gs>
          </a:gsLst>
          <a:lin ang="5400000" scaled="0"/>
        </a:gradFill>
      </a:fillStyleLst>
      <a:lnStyleLst>
        <a:ln w="9525" cap="flat" cmpd="sng" algn="ctr">
          <a:solidFill>
            <a:schemeClr val="phClr">
              <a:shade val="60000"/>
            </a:scheme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effectStyle>
        <a:effectStyle>
          <a:effectLst>
            <a:outerShdw blurRad="63500" dist="25400" dir="5400000" algn="ctr" rotWithShape="0">
              <a:srgbClr val="000000">
                <a:alpha val="69000"/>
              </a:srgbClr>
            </a:outerShdw>
          </a:effectLst>
          <a:scene3d>
            <a:camera prst="orthographicFront">
              <a:rot lat="0" lon="0" rev="0"/>
            </a:camera>
            <a:lightRig rig="balanced" dir="t">
              <a:rot lat="0" lon="0" rev="1200000"/>
            </a:lightRig>
          </a:scene3d>
          <a:sp3d prstMaterial="plastic">
            <a:bevelT w="25400" h="25400"/>
          </a:sp3d>
        </a:effectStyle>
      </a:effectStyleLst>
      <a:bgFillStyleLst>
        <a:solidFill>
          <a:schemeClr val="phClr"/>
        </a:solidFill>
        <a:gradFill rotWithShape="1">
          <a:gsLst>
            <a:gs pos="0">
              <a:schemeClr val="phClr">
                <a:tint val="90000"/>
                <a:lumMod val="110000"/>
              </a:schemeClr>
            </a:gs>
            <a:gs pos="100000">
              <a:schemeClr val="phClr">
                <a:shade val="64000"/>
                <a:lumMod val="88000"/>
              </a:schemeClr>
            </a:gs>
          </a:gsLst>
          <a:lin ang="5400000" scaled="0"/>
        </a:gradFill>
        <a:gradFill rotWithShape="1">
          <a:gsLst>
            <a:gs pos="0">
              <a:schemeClr val="phClr">
                <a:tint val="84000"/>
                <a:shade val="100000"/>
                <a:hueMod val="130000"/>
                <a:satMod val="150000"/>
                <a:lumMod val="112000"/>
              </a:schemeClr>
            </a:gs>
            <a:gs pos="100000">
              <a:schemeClr val="phClr">
                <a:shade val="92000"/>
                <a:satMod val="140000"/>
                <a:lumMod val="110000"/>
              </a:schemeClr>
            </a:gs>
          </a:gsLst>
          <a:lin ang="5400000" scaled="0"/>
        </a:gradFill>
      </a:bgFillStyleLst>
    </a:fmtScheme>
  </a:themeElements>
  <a:objectDefaults/>
  <a:extraClrSchemeLst/>
  <a:extLst>
    <a:ext uri="{05A4C25C-085E-4340-85A3-A5531E510DB2}">
      <thm15:themeFamily xmlns:thm15="http://schemas.microsoft.com/office/thememl/2012/main" name="Droplet" id="{8984A317-299A-4E50-B45D-BFC9EDE2337A}" vid="{A633B6A3-9E7F-4C10-9C98-2517A3134361}"/>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marches@pau.cci.fr"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9:G42"/>
  <sheetViews>
    <sheetView showGridLines="0" view="pageBreakPreview" zoomScale="60" zoomScaleNormal="100" zoomScalePageLayoutView="40" workbookViewId="0"/>
  </sheetViews>
  <sheetFormatPr baseColWidth="10" defaultRowHeight="15.75" x14ac:dyDescent="0.25"/>
  <cols>
    <col min="1" max="7" width="18.109375" customWidth="1"/>
  </cols>
  <sheetData>
    <row r="9" spans="1:7" x14ac:dyDescent="0.25">
      <c r="D9" s="1"/>
    </row>
    <row r="12" spans="1:7" ht="15.95" customHeight="1" x14ac:dyDescent="0.25">
      <c r="A12" s="88" t="s">
        <v>231</v>
      </c>
      <c r="B12" s="88"/>
      <c r="C12" s="88"/>
      <c r="D12" s="88"/>
      <c r="E12" s="88"/>
      <c r="F12" s="88"/>
      <c r="G12" s="88"/>
    </row>
    <row r="13" spans="1:7" ht="15.95" customHeight="1" x14ac:dyDescent="0.25">
      <c r="A13" s="88"/>
      <c r="B13" s="88"/>
      <c r="C13" s="88"/>
      <c r="D13" s="88"/>
      <c r="E13" s="88"/>
      <c r="F13" s="88"/>
      <c r="G13" s="88"/>
    </row>
    <row r="14" spans="1:7" ht="42" customHeight="1" x14ac:dyDescent="0.25">
      <c r="A14" s="88"/>
      <c r="B14" s="88"/>
      <c r="C14" s="88"/>
      <c r="D14" s="88"/>
      <c r="E14" s="88"/>
      <c r="F14" s="88"/>
      <c r="G14" s="88"/>
    </row>
    <row r="15" spans="1:7" x14ac:dyDescent="0.25">
      <c r="A15" s="88"/>
      <c r="B15" s="88"/>
      <c r="C15" s="88"/>
      <c r="D15" s="88"/>
      <c r="E15" s="88"/>
      <c r="F15" s="88"/>
      <c r="G15" s="88"/>
    </row>
    <row r="16" spans="1:7" x14ac:dyDescent="0.25">
      <c r="A16" s="88"/>
      <c r="B16" s="88"/>
      <c r="C16" s="88"/>
      <c r="D16" s="88"/>
      <c r="E16" s="88"/>
      <c r="F16" s="88"/>
      <c r="G16" s="88"/>
    </row>
    <row r="17" spans="1:7" x14ac:dyDescent="0.25">
      <c r="A17" s="88"/>
      <c r="B17" s="88"/>
      <c r="C17" s="88"/>
      <c r="D17" s="88"/>
      <c r="E17" s="88"/>
      <c r="F17" s="88"/>
      <c r="G17" s="88"/>
    </row>
    <row r="18" spans="1:7" x14ac:dyDescent="0.25">
      <c r="A18" s="88"/>
      <c r="B18" s="88"/>
      <c r="C18" s="88"/>
      <c r="D18" s="88"/>
      <c r="E18" s="88"/>
      <c r="F18" s="88"/>
      <c r="G18" s="88"/>
    </row>
    <row r="19" spans="1:7" x14ac:dyDescent="0.25">
      <c r="A19" s="88"/>
      <c r="B19" s="88"/>
      <c r="C19" s="88"/>
      <c r="D19" s="88"/>
      <c r="E19" s="88"/>
      <c r="F19" s="88"/>
      <c r="G19" s="88"/>
    </row>
    <row r="20" spans="1:7" x14ac:dyDescent="0.25">
      <c r="A20" s="88"/>
      <c r="B20" s="88"/>
      <c r="C20" s="88"/>
      <c r="D20" s="88"/>
      <c r="E20" s="88"/>
      <c r="F20" s="88"/>
      <c r="G20" s="88"/>
    </row>
    <row r="23" spans="1:7" ht="23.1" customHeight="1" x14ac:dyDescent="0.25"/>
    <row r="27" spans="1:7" ht="47.1" customHeight="1" x14ac:dyDescent="0.25">
      <c r="A27" s="89" t="s">
        <v>221</v>
      </c>
      <c r="B27" s="90"/>
      <c r="C27" s="90"/>
      <c r="D27" s="90"/>
      <c r="E27" s="90"/>
      <c r="F27" s="90"/>
      <c r="G27" s="91"/>
    </row>
    <row r="30" spans="1:7" ht="25.5" x14ac:dyDescent="0.35">
      <c r="A30" s="92" t="s">
        <v>222</v>
      </c>
      <c r="B30" s="92"/>
      <c r="C30" s="92"/>
      <c r="D30" s="92"/>
      <c r="E30" s="92"/>
      <c r="F30" s="92"/>
      <c r="G30" s="92"/>
    </row>
    <row r="31" spans="1:7" ht="25.5" x14ac:dyDescent="0.35">
      <c r="A31" s="69"/>
      <c r="B31" s="69"/>
      <c r="C31" s="69"/>
      <c r="D31" s="69"/>
      <c r="E31" s="69"/>
      <c r="F31" s="69"/>
      <c r="G31" s="69"/>
    </row>
    <row r="32" spans="1:7" ht="25.5" x14ac:dyDescent="0.35">
      <c r="A32" s="69"/>
      <c r="B32" s="69"/>
      <c r="C32" s="69"/>
      <c r="D32" s="69"/>
      <c r="E32" s="69"/>
      <c r="F32" s="69"/>
      <c r="G32" s="69"/>
    </row>
    <row r="33" spans="1:7" ht="25.5" x14ac:dyDescent="0.35">
      <c r="A33" s="69"/>
      <c r="B33" s="87" t="s">
        <v>232</v>
      </c>
      <c r="C33" s="87"/>
      <c r="D33" s="87"/>
      <c r="E33" s="87"/>
      <c r="F33" s="87"/>
      <c r="G33" s="69"/>
    </row>
    <row r="34" spans="1:7" ht="25.5" x14ac:dyDescent="0.35">
      <c r="A34" s="69"/>
      <c r="B34" s="87" t="s">
        <v>217</v>
      </c>
      <c r="C34" s="87"/>
      <c r="D34" s="87"/>
      <c r="E34" s="87"/>
      <c r="F34" s="87"/>
      <c r="G34" s="69"/>
    </row>
    <row r="35" spans="1:7" ht="25.5" x14ac:dyDescent="0.35">
      <c r="A35" s="69"/>
      <c r="B35" s="87" t="s">
        <v>218</v>
      </c>
      <c r="C35" s="87"/>
      <c r="D35" s="87"/>
      <c r="E35" s="87"/>
      <c r="F35" s="87"/>
      <c r="G35" s="69"/>
    </row>
    <row r="36" spans="1:7" ht="25.5" x14ac:dyDescent="0.35">
      <c r="A36" s="69"/>
      <c r="B36" s="70"/>
      <c r="C36" s="69"/>
      <c r="D36" s="69"/>
      <c r="E36" s="69"/>
      <c r="F36" s="69"/>
      <c r="G36" s="69"/>
    </row>
    <row r="37" spans="1:7" x14ac:dyDescent="0.25">
      <c r="B37" s="3"/>
    </row>
    <row r="38" spans="1:7" ht="18" x14ac:dyDescent="0.25">
      <c r="B38" s="2"/>
    </row>
    <row r="39" spans="1:7" x14ac:dyDescent="0.25">
      <c r="B39" s="3"/>
    </row>
    <row r="40" spans="1:7" ht="18" x14ac:dyDescent="0.25">
      <c r="B40" s="2"/>
    </row>
    <row r="41" spans="1:7" x14ac:dyDescent="0.25">
      <c r="B41" s="3"/>
    </row>
    <row r="42" spans="1:7" ht="18" x14ac:dyDescent="0.25">
      <c r="B42" s="2"/>
    </row>
  </sheetData>
  <mergeCells count="6">
    <mergeCell ref="B34:F34"/>
    <mergeCell ref="B35:F35"/>
    <mergeCell ref="A12:G20"/>
    <mergeCell ref="B33:F33"/>
    <mergeCell ref="A27:G27"/>
    <mergeCell ref="A30:G30"/>
  </mergeCells>
  <phoneticPr fontId="4" type="noConversion"/>
  <printOptions horizontalCentered="1"/>
  <pageMargins left="0.25" right="0.25" top="0.75" bottom="0.75" header="0.3" footer="0.3"/>
  <pageSetup paperSize="9" scale="59" orientation="portrait" r:id="rId1"/>
  <headerFooter>
    <oddFooter>&amp;C&amp;"Tw Cen MT Gras,Gras"&amp;K000000INCUB’ETHIC Confidentiel&amp;R&amp;"Tw Cen MT,Normal"&amp;K000000Page &amp;P</oddFooter>
  </headerFooter>
  <drawing r:id="rId2"/>
  <extLs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91"/>
  <sheetViews>
    <sheetView showGridLines="0" workbookViewId="0"/>
  </sheetViews>
  <sheetFormatPr baseColWidth="10" defaultColWidth="10.6640625" defaultRowHeight="12.75" x14ac:dyDescent="0.2"/>
  <cols>
    <col min="1" max="1" width="30.33203125" style="5" customWidth="1"/>
    <col min="2" max="2" width="12.44140625" style="5" customWidth="1"/>
    <col min="3" max="3" width="11.5546875" style="5" customWidth="1"/>
    <col min="4" max="6" width="10.5546875" style="5" customWidth="1"/>
    <col min="7" max="16384" width="10.6640625" style="5"/>
  </cols>
  <sheetData>
    <row r="1" spans="1:8" ht="20.25" x14ac:dyDescent="0.3">
      <c r="A1" s="4" t="s">
        <v>0</v>
      </c>
    </row>
    <row r="2" spans="1:8" ht="15" x14ac:dyDescent="0.2">
      <c r="A2" s="6" t="s">
        <v>1</v>
      </c>
      <c r="C2" s="7" t="s">
        <v>2</v>
      </c>
      <c r="D2" s="23" t="s">
        <v>3</v>
      </c>
      <c r="E2" s="9"/>
      <c r="F2" s="9"/>
    </row>
    <row r="3" spans="1:8" x14ac:dyDescent="0.2">
      <c r="C3" s="7" t="s">
        <v>4</v>
      </c>
      <c r="D3" s="8" t="s">
        <v>5</v>
      </c>
      <c r="E3" s="9"/>
      <c r="F3" s="9"/>
    </row>
    <row r="4" spans="1:8" x14ac:dyDescent="0.2">
      <c r="D4" s="8" t="s">
        <v>6</v>
      </c>
      <c r="E4" s="9"/>
      <c r="F4" s="9"/>
    </row>
    <row r="5" spans="1:8" x14ac:dyDescent="0.2">
      <c r="D5" s="8"/>
      <c r="E5" s="9"/>
      <c r="F5" s="9"/>
    </row>
    <row r="6" spans="1:8" ht="5.25" customHeight="1" x14ac:dyDescent="0.2"/>
    <row r="7" spans="1:8" x14ac:dyDescent="0.2">
      <c r="A7" s="10" t="s">
        <v>7</v>
      </c>
      <c r="B7" s="99" t="s">
        <v>8</v>
      </c>
      <c r="C7" s="100"/>
      <c r="D7" s="101" t="s">
        <v>9</v>
      </c>
      <c r="E7" s="102"/>
    </row>
    <row r="8" spans="1:8" x14ac:dyDescent="0.2">
      <c r="A8" s="10" t="s">
        <v>10</v>
      </c>
      <c r="B8" s="11" t="s">
        <v>11</v>
      </c>
      <c r="C8" s="12">
        <v>559825119</v>
      </c>
      <c r="D8" s="13"/>
      <c r="E8" s="9"/>
    </row>
    <row r="9" spans="1:8" ht="14.25" x14ac:dyDescent="0.2">
      <c r="A9" s="10"/>
      <c r="B9" s="11" t="s">
        <v>12</v>
      </c>
      <c r="C9" s="14" t="s">
        <v>13</v>
      </c>
      <c r="D9" s="9"/>
      <c r="E9" s="9"/>
    </row>
    <row r="11" spans="1:8" ht="15.75" x14ac:dyDescent="0.25">
      <c r="A11" s="103" t="s">
        <v>14</v>
      </c>
      <c r="B11" s="103"/>
      <c r="C11" s="103"/>
      <c r="D11" s="103"/>
      <c r="E11" s="103"/>
      <c r="F11" s="103"/>
    </row>
    <row r="12" spans="1:8" ht="15.75" x14ac:dyDescent="0.25">
      <c r="A12" s="15"/>
      <c r="B12" s="15"/>
      <c r="C12" s="15"/>
      <c r="D12" s="15"/>
      <c r="E12" s="15"/>
      <c r="F12" s="15"/>
    </row>
    <row r="13" spans="1:8" x14ac:dyDescent="0.2">
      <c r="A13" s="10" t="s">
        <v>273</v>
      </c>
      <c r="B13" s="71">
        <f>C97+C126+C167+C187</f>
        <v>2526.65</v>
      </c>
      <c r="D13" s="10" t="s">
        <v>15</v>
      </c>
    </row>
    <row r="14" spans="1:8" x14ac:dyDescent="0.2">
      <c r="A14" s="10" t="s">
        <v>16</v>
      </c>
      <c r="B14" s="16">
        <v>6</v>
      </c>
      <c r="D14" s="17" t="s">
        <v>17</v>
      </c>
      <c r="E14" s="16" t="s">
        <v>18</v>
      </c>
    </row>
    <row r="15" spans="1:8" x14ac:dyDescent="0.2">
      <c r="D15" s="17" t="s">
        <v>19</v>
      </c>
      <c r="E15" s="16" t="s">
        <v>18</v>
      </c>
      <c r="H15" s="86"/>
    </row>
    <row r="16" spans="1:8" x14ac:dyDescent="0.2">
      <c r="A16" s="5" t="s">
        <v>63</v>
      </c>
      <c r="B16" s="16" t="s">
        <v>61</v>
      </c>
      <c r="D16" s="17" t="s">
        <v>20</v>
      </c>
      <c r="E16" s="16" t="s">
        <v>18</v>
      </c>
    </row>
    <row r="17" spans="1:6" x14ac:dyDescent="0.2">
      <c r="A17" s="17"/>
      <c r="B17" s="16" t="s">
        <v>184</v>
      </c>
      <c r="D17" s="17" t="s">
        <v>233</v>
      </c>
      <c r="E17" s="16" t="s">
        <v>18</v>
      </c>
    </row>
    <row r="18" spans="1:6" x14ac:dyDescent="0.2">
      <c r="B18" s="18"/>
      <c r="D18" s="17"/>
      <c r="E18" s="16"/>
    </row>
    <row r="19" spans="1:6" x14ac:dyDescent="0.2">
      <c r="A19" s="17"/>
      <c r="B19" s="16"/>
      <c r="D19" s="17"/>
      <c r="E19" s="16"/>
    </row>
    <row r="20" spans="1:6" x14ac:dyDescent="0.2">
      <c r="A20" s="17"/>
      <c r="B20" s="16"/>
      <c r="D20" s="17"/>
      <c r="E20" s="16"/>
      <c r="F20" s="19"/>
    </row>
    <row r="22" spans="1:6" x14ac:dyDescent="0.2">
      <c r="A22" s="10" t="s">
        <v>21</v>
      </c>
    </row>
    <row r="23" spans="1:6" x14ac:dyDescent="0.2">
      <c r="A23" s="17" t="s">
        <v>22</v>
      </c>
      <c r="B23" s="16" t="s">
        <v>18</v>
      </c>
      <c r="C23" s="17" t="s">
        <v>23</v>
      </c>
      <c r="D23" s="16" t="s">
        <v>234</v>
      </c>
      <c r="E23" s="5" t="s">
        <v>235</v>
      </c>
    </row>
    <row r="24" spans="1:6" x14ac:dyDescent="0.2">
      <c r="A24" s="17" t="s">
        <v>25</v>
      </c>
      <c r="B24" s="16" t="s">
        <v>18</v>
      </c>
      <c r="C24" s="17" t="s">
        <v>26</v>
      </c>
      <c r="D24" s="16" t="s">
        <v>24</v>
      </c>
    </row>
    <row r="25" spans="1:6" x14ac:dyDescent="0.2">
      <c r="A25" s="17" t="s">
        <v>27</v>
      </c>
      <c r="B25" s="16" t="s">
        <v>18</v>
      </c>
    </row>
    <row r="26" spans="1:6" x14ac:dyDescent="0.2">
      <c r="A26" s="17" t="s">
        <v>28</v>
      </c>
      <c r="B26" s="16" t="s">
        <v>18</v>
      </c>
      <c r="D26" s="20" t="s">
        <v>29</v>
      </c>
    </row>
    <row r="27" spans="1:6" x14ac:dyDescent="0.2">
      <c r="A27" s="17" t="s">
        <v>30</v>
      </c>
      <c r="B27" s="16" t="s">
        <v>18</v>
      </c>
      <c r="D27" s="21" t="s">
        <v>31</v>
      </c>
      <c r="E27" s="21" t="s">
        <v>32</v>
      </c>
    </row>
    <row r="30" spans="1:6" x14ac:dyDescent="0.2">
      <c r="A30" s="10" t="s">
        <v>33</v>
      </c>
      <c r="B30" s="18" t="s">
        <v>34</v>
      </c>
      <c r="C30" s="18" t="s">
        <v>35</v>
      </c>
      <c r="D30" s="18" t="s">
        <v>36</v>
      </c>
    </row>
    <row r="31" spans="1:6" x14ac:dyDescent="0.2">
      <c r="A31" s="17" t="s">
        <v>37</v>
      </c>
      <c r="B31" s="72">
        <v>13</v>
      </c>
      <c r="C31" s="72">
        <v>31</v>
      </c>
      <c r="D31" s="18">
        <f>SUM(B31:C31)</f>
        <v>44</v>
      </c>
    </row>
    <row r="32" spans="1:6" x14ac:dyDescent="0.2">
      <c r="A32" s="17" t="s">
        <v>38</v>
      </c>
      <c r="B32" s="104">
        <v>10000</v>
      </c>
      <c r="C32" s="104"/>
    </row>
    <row r="34" spans="1:6" ht="15.75" x14ac:dyDescent="0.25">
      <c r="A34" s="96" t="s">
        <v>39</v>
      </c>
      <c r="B34" s="96"/>
      <c r="C34" s="96"/>
      <c r="D34" s="96"/>
      <c r="E34" s="96"/>
      <c r="F34" s="96"/>
    </row>
    <row r="36" spans="1:6" x14ac:dyDescent="0.2">
      <c r="A36" s="10" t="s">
        <v>40</v>
      </c>
      <c r="B36" s="22">
        <v>46082</v>
      </c>
      <c r="C36" s="7" t="s">
        <v>41</v>
      </c>
      <c r="D36" s="22">
        <v>47542</v>
      </c>
      <c r="E36" s="5" t="s">
        <v>227</v>
      </c>
    </row>
    <row r="38" spans="1:6" x14ac:dyDescent="0.2">
      <c r="A38" s="10" t="s">
        <v>42</v>
      </c>
    </row>
    <row r="39" spans="1:6" x14ac:dyDescent="0.2">
      <c r="A39" s="17" t="s">
        <v>43</v>
      </c>
      <c r="B39" s="16" t="s">
        <v>18</v>
      </c>
      <c r="E39" s="17" t="s">
        <v>44</v>
      </c>
      <c r="F39" s="16" t="s">
        <v>24</v>
      </c>
    </row>
    <row r="40" spans="1:6" x14ac:dyDescent="0.2">
      <c r="A40" s="17" t="s">
        <v>45</v>
      </c>
      <c r="B40" s="16" t="s">
        <v>18</v>
      </c>
      <c r="E40" s="17" t="s">
        <v>46</v>
      </c>
      <c r="F40" s="16" t="s">
        <v>24</v>
      </c>
    </row>
    <row r="41" spans="1:6" x14ac:dyDescent="0.2">
      <c r="A41" s="17" t="s">
        <v>47</v>
      </c>
      <c r="B41" s="16" t="s">
        <v>18</v>
      </c>
      <c r="E41" s="17" t="s">
        <v>48</v>
      </c>
      <c r="F41" s="16" t="s">
        <v>18</v>
      </c>
    </row>
    <row r="42" spans="1:6" x14ac:dyDescent="0.2">
      <c r="A42" s="17" t="s">
        <v>49</v>
      </c>
      <c r="B42" s="73" t="s">
        <v>230</v>
      </c>
      <c r="E42" s="17" t="s">
        <v>50</v>
      </c>
      <c r="F42" s="16" t="s">
        <v>24</v>
      </c>
    </row>
    <row r="43" spans="1:6" x14ac:dyDescent="0.2">
      <c r="A43" s="17" t="s">
        <v>49</v>
      </c>
      <c r="B43" s="73" t="s">
        <v>228</v>
      </c>
      <c r="E43" s="17" t="s">
        <v>49</v>
      </c>
      <c r="F43" s="16"/>
    </row>
    <row r="45" spans="1:6" x14ac:dyDescent="0.2">
      <c r="A45" s="10" t="s">
        <v>51</v>
      </c>
    </row>
    <row r="46" spans="1:6" x14ac:dyDescent="0.2">
      <c r="A46" s="17" t="s">
        <v>22</v>
      </c>
      <c r="B46" s="16" t="s">
        <v>18</v>
      </c>
      <c r="E46" s="17" t="s">
        <v>23</v>
      </c>
      <c r="F46" s="16" t="s">
        <v>52</v>
      </c>
    </row>
    <row r="47" spans="1:6" x14ac:dyDescent="0.2">
      <c r="A47" s="17" t="s">
        <v>25</v>
      </c>
      <c r="B47" s="16" t="s">
        <v>18</v>
      </c>
      <c r="E47" s="17" t="s">
        <v>26</v>
      </c>
      <c r="F47" s="16" t="s">
        <v>52</v>
      </c>
    </row>
    <row r="48" spans="1:6" x14ac:dyDescent="0.2">
      <c r="A48" s="17" t="s">
        <v>27</v>
      </c>
      <c r="B48" s="16" t="s">
        <v>18</v>
      </c>
    </row>
    <row r="49" spans="1:6" x14ac:dyDescent="0.2">
      <c r="A49" s="17" t="s">
        <v>28</v>
      </c>
      <c r="B49" s="16" t="s">
        <v>18</v>
      </c>
      <c r="E49" s="17" t="s">
        <v>53</v>
      </c>
      <c r="F49" s="16" t="s">
        <v>52</v>
      </c>
    </row>
    <row r="50" spans="1:6" x14ac:dyDescent="0.2">
      <c r="A50" s="17" t="s">
        <v>30</v>
      </c>
      <c r="B50" s="16" t="s">
        <v>18</v>
      </c>
    </row>
    <row r="52" spans="1:6" x14ac:dyDescent="0.2">
      <c r="A52" s="10" t="s">
        <v>54</v>
      </c>
      <c r="D52" s="10" t="s">
        <v>55</v>
      </c>
    </row>
    <row r="53" spans="1:6" x14ac:dyDescent="0.2">
      <c r="A53" s="17" t="s">
        <v>56</v>
      </c>
      <c r="B53" s="16" t="s">
        <v>24</v>
      </c>
      <c r="D53" s="5" t="s">
        <v>57</v>
      </c>
      <c r="E53" s="95" t="s">
        <v>269</v>
      </c>
      <c r="F53" s="95"/>
    </row>
    <row r="54" spans="1:6" x14ac:dyDescent="0.2">
      <c r="A54" s="17" t="s">
        <v>58</v>
      </c>
      <c r="B54" s="16" t="s">
        <v>24</v>
      </c>
      <c r="D54" s="5" t="s">
        <v>59</v>
      </c>
      <c r="E54" s="95" t="s">
        <v>236</v>
      </c>
      <c r="F54" s="95"/>
    </row>
    <row r="55" spans="1:6" x14ac:dyDescent="0.2">
      <c r="A55" s="17" t="s">
        <v>60</v>
      </c>
      <c r="B55" s="16" t="s">
        <v>24</v>
      </c>
      <c r="D55" s="16"/>
      <c r="E55" s="16"/>
      <c r="F55" s="16"/>
    </row>
    <row r="56" spans="1:6" x14ac:dyDescent="0.2">
      <c r="A56" s="17" t="s">
        <v>49</v>
      </c>
      <c r="B56" s="16"/>
      <c r="D56" s="16"/>
      <c r="E56" s="16"/>
      <c r="F56" s="16"/>
    </row>
    <row r="57" spans="1:6" s="78" customFormat="1" x14ac:dyDescent="0.2">
      <c r="A57" s="76"/>
      <c r="B57" s="77"/>
      <c r="D57" s="77"/>
      <c r="E57" s="77"/>
      <c r="F57" s="77"/>
    </row>
    <row r="58" spans="1:6" s="78" customFormat="1" x14ac:dyDescent="0.2">
      <c r="A58" s="10" t="s">
        <v>216</v>
      </c>
      <c r="B58" s="77"/>
      <c r="D58" s="77"/>
      <c r="E58" s="77"/>
      <c r="F58" s="77"/>
    </row>
    <row r="59" spans="1:6" s="78" customFormat="1" x14ac:dyDescent="0.2">
      <c r="A59" s="98" t="s">
        <v>238</v>
      </c>
      <c r="B59" s="98"/>
      <c r="C59" s="98"/>
      <c r="D59" s="98"/>
      <c r="E59" s="98"/>
      <c r="F59" s="98"/>
    </row>
    <row r="60" spans="1:6" s="78" customFormat="1" ht="25.5" customHeight="1" x14ac:dyDescent="0.2">
      <c r="A60" s="97" t="s">
        <v>237</v>
      </c>
      <c r="B60" s="97"/>
      <c r="C60" s="97"/>
      <c r="D60" s="97"/>
      <c r="E60" s="97"/>
      <c r="F60" s="97"/>
    </row>
    <row r="61" spans="1:6" s="78" customFormat="1" ht="25.5" customHeight="1" x14ac:dyDescent="0.2">
      <c r="A61" s="97" t="s">
        <v>239</v>
      </c>
      <c r="B61" s="97"/>
      <c r="C61" s="97"/>
      <c r="D61" s="97"/>
      <c r="E61" s="97"/>
      <c r="F61" s="97"/>
    </row>
    <row r="62" spans="1:6" s="78" customFormat="1" x14ac:dyDescent="0.2">
      <c r="A62" s="106" t="s">
        <v>240</v>
      </c>
      <c r="B62" s="106"/>
      <c r="C62" s="106"/>
      <c r="D62" s="106"/>
      <c r="E62" s="106"/>
      <c r="F62" s="106"/>
    </row>
    <row r="63" spans="1:6" s="78" customFormat="1" x14ac:dyDescent="0.2">
      <c r="A63" s="76"/>
      <c r="B63" s="77"/>
      <c r="D63" s="77"/>
      <c r="E63" s="77"/>
      <c r="F63" s="77"/>
    </row>
    <row r="64" spans="1:6" s="78" customFormat="1" x14ac:dyDescent="0.2">
      <c r="A64" s="98" t="s">
        <v>265</v>
      </c>
      <c r="B64" s="98"/>
      <c r="C64" s="98"/>
      <c r="D64" s="98"/>
      <c r="E64" s="98"/>
      <c r="F64" s="98"/>
    </row>
    <row r="65" spans="1:6" s="78" customFormat="1" x14ac:dyDescent="0.2">
      <c r="A65" s="98" t="s">
        <v>274</v>
      </c>
      <c r="B65" s="98"/>
      <c r="C65" s="98"/>
      <c r="D65" s="98"/>
      <c r="E65" s="98"/>
      <c r="F65" s="98"/>
    </row>
    <row r="66" spans="1:6" s="78" customFormat="1" x14ac:dyDescent="0.2">
      <c r="A66" s="98" t="s">
        <v>270</v>
      </c>
      <c r="B66" s="98"/>
      <c r="C66" s="98"/>
      <c r="D66" s="98"/>
      <c r="E66" s="98"/>
      <c r="F66" s="98"/>
    </row>
    <row r="67" spans="1:6" s="78" customFormat="1" x14ac:dyDescent="0.2">
      <c r="A67" s="98" t="s">
        <v>271</v>
      </c>
      <c r="B67" s="98"/>
      <c r="C67" s="98"/>
      <c r="D67" s="98"/>
      <c r="E67" s="98"/>
      <c r="F67" s="98"/>
    </row>
    <row r="69" spans="1:6" s="6" customFormat="1" ht="15.75" x14ac:dyDescent="0.25">
      <c r="A69" s="96" t="s">
        <v>207</v>
      </c>
      <c r="B69" s="96"/>
      <c r="C69" s="96"/>
      <c r="D69" s="96"/>
      <c r="E69" s="96"/>
      <c r="F69" s="96"/>
    </row>
    <row r="70" spans="1:6" s="6" customFormat="1" ht="15" x14ac:dyDescent="0.2">
      <c r="A70" s="5"/>
      <c r="B70" s="5"/>
      <c r="C70" s="5"/>
      <c r="D70" s="5"/>
    </row>
    <row r="71" spans="1:6" s="6" customFormat="1" ht="15" x14ac:dyDescent="0.2">
      <c r="A71" s="10" t="s">
        <v>215</v>
      </c>
      <c r="B71" s="5"/>
      <c r="C71" s="5"/>
      <c r="D71" s="5"/>
    </row>
    <row r="72" spans="1:6" s="6" customFormat="1" ht="15" x14ac:dyDescent="0.2">
      <c r="A72" s="5"/>
      <c r="B72" s="18" t="s">
        <v>206</v>
      </c>
      <c r="C72" s="5" t="s">
        <v>209</v>
      </c>
      <c r="D72" s="5"/>
    </row>
    <row r="73" spans="1:6" s="6" customFormat="1" ht="15" x14ac:dyDescent="0.2">
      <c r="A73" s="59" t="s">
        <v>208</v>
      </c>
      <c r="B73" s="74">
        <f>6+3+1+2+2+1+2</f>
        <v>17</v>
      </c>
      <c r="C73" s="93" t="s">
        <v>211</v>
      </c>
      <c r="D73" s="93"/>
      <c r="E73" s="93"/>
    </row>
    <row r="74" spans="1:6" s="6" customFormat="1" ht="15" x14ac:dyDescent="0.2">
      <c r="A74" s="59" t="s">
        <v>213</v>
      </c>
      <c r="B74" s="74">
        <f>4+3+1+1+1+1+1</f>
        <v>12</v>
      </c>
      <c r="C74" s="93" t="s">
        <v>212</v>
      </c>
      <c r="D74" s="93"/>
      <c r="E74" s="93"/>
    </row>
    <row r="75" spans="1:6" s="6" customFormat="1" ht="15" x14ac:dyDescent="0.2">
      <c r="A75" s="59" t="s">
        <v>210</v>
      </c>
      <c r="B75" s="74">
        <f>4+3+1+1+1+1+1</f>
        <v>12</v>
      </c>
      <c r="C75" s="93" t="s">
        <v>214</v>
      </c>
      <c r="D75" s="93"/>
      <c r="E75" s="93"/>
    </row>
    <row r="76" spans="1:6" s="6" customFormat="1" ht="15" x14ac:dyDescent="0.2">
      <c r="A76" s="5"/>
      <c r="B76" s="5"/>
      <c r="C76" s="5"/>
      <c r="D76" s="5"/>
    </row>
    <row r="77" spans="1:6" s="6" customFormat="1" ht="15" x14ac:dyDescent="0.2">
      <c r="A77" s="10" t="s">
        <v>216</v>
      </c>
      <c r="B77" s="5"/>
      <c r="C77" s="5"/>
      <c r="D77" s="5"/>
    </row>
    <row r="78" spans="1:6" s="6" customFormat="1" ht="15" x14ac:dyDescent="0.2">
      <c r="A78" s="5" t="s">
        <v>229</v>
      </c>
    </row>
    <row r="81" spans="1:6" ht="20.25" x14ac:dyDescent="0.3">
      <c r="A81" s="4" t="s">
        <v>93</v>
      </c>
    </row>
    <row r="82" spans="1:6" ht="15" x14ac:dyDescent="0.2">
      <c r="A82" s="6" t="s">
        <v>1</v>
      </c>
      <c r="C82" s="7" t="s">
        <v>2</v>
      </c>
      <c r="D82" s="23" t="s">
        <v>3</v>
      </c>
      <c r="E82" s="9"/>
      <c r="F82" s="9"/>
    </row>
    <row r="83" spans="1:6" x14ac:dyDescent="0.2">
      <c r="C83" s="7" t="s">
        <v>4</v>
      </c>
      <c r="D83" s="8" t="s">
        <v>5</v>
      </c>
      <c r="E83" s="9"/>
      <c r="F83" s="9"/>
    </row>
    <row r="84" spans="1:6" x14ac:dyDescent="0.2">
      <c r="D84" s="8" t="s">
        <v>6</v>
      </c>
      <c r="E84" s="9"/>
      <c r="F84" s="9"/>
    </row>
    <row r="85" spans="1:6" x14ac:dyDescent="0.2">
      <c r="D85" s="8"/>
      <c r="E85" s="9"/>
      <c r="F85" s="9"/>
    </row>
    <row r="86" spans="1:6" ht="15" x14ac:dyDescent="0.2">
      <c r="A86" s="6"/>
      <c r="B86" s="6"/>
      <c r="C86" s="6"/>
      <c r="D86" s="6"/>
      <c r="E86" s="6"/>
    </row>
    <row r="87" spans="1:6" ht="15.75" x14ac:dyDescent="0.25">
      <c r="A87" s="26" t="s">
        <v>243</v>
      </c>
      <c r="B87" s="26" t="s">
        <v>268</v>
      </c>
      <c r="C87" s="25"/>
      <c r="D87" s="25"/>
      <c r="E87" s="25"/>
      <c r="F87" s="25"/>
    </row>
    <row r="88" spans="1:6" ht="15" x14ac:dyDescent="0.2">
      <c r="A88" s="6"/>
      <c r="B88" s="6"/>
      <c r="C88" s="6"/>
      <c r="D88" s="6"/>
      <c r="E88" s="6"/>
    </row>
    <row r="89" spans="1:6" x14ac:dyDescent="0.2">
      <c r="A89" s="63" t="s">
        <v>64</v>
      </c>
      <c r="B89" s="64" t="s">
        <v>65</v>
      </c>
      <c r="C89" s="64" t="s">
        <v>66</v>
      </c>
      <c r="D89" s="64" t="s">
        <v>67</v>
      </c>
      <c r="E89" s="94" t="s">
        <v>68</v>
      </c>
      <c r="F89" s="94"/>
    </row>
    <row r="90" spans="1:6" x14ac:dyDescent="0.2">
      <c r="A90" s="61" t="s">
        <v>75</v>
      </c>
      <c r="B90" s="65" t="s">
        <v>87</v>
      </c>
      <c r="C90" s="65">
        <v>37</v>
      </c>
      <c r="D90" s="65" t="s">
        <v>91</v>
      </c>
      <c r="E90" s="75" t="s">
        <v>241</v>
      </c>
      <c r="F90" s="75" t="s">
        <v>247</v>
      </c>
    </row>
    <row r="91" spans="1:6" x14ac:dyDescent="0.2">
      <c r="A91" s="61" t="s">
        <v>75</v>
      </c>
      <c r="B91" s="65" t="s">
        <v>84</v>
      </c>
      <c r="C91" s="65">
        <v>18</v>
      </c>
      <c r="D91" s="65" t="s">
        <v>91</v>
      </c>
      <c r="E91" s="75" t="s">
        <v>241</v>
      </c>
      <c r="F91" s="75" t="s">
        <v>247</v>
      </c>
    </row>
    <row r="92" spans="1:6" x14ac:dyDescent="0.2">
      <c r="A92" s="61" t="s">
        <v>75</v>
      </c>
      <c r="B92" s="65" t="s">
        <v>87</v>
      </c>
      <c r="C92" s="65">
        <v>47</v>
      </c>
      <c r="D92" s="65" t="s">
        <v>92</v>
      </c>
      <c r="E92" s="75" t="s">
        <v>242</v>
      </c>
      <c r="F92" s="75" t="s">
        <v>247</v>
      </c>
    </row>
    <row r="93" spans="1:6" x14ac:dyDescent="0.2">
      <c r="A93" s="61" t="s">
        <v>74</v>
      </c>
      <c r="B93" s="65" t="s">
        <v>87</v>
      </c>
      <c r="C93" s="65">
        <v>6</v>
      </c>
      <c r="D93" s="65" t="s">
        <v>92</v>
      </c>
      <c r="E93" s="75" t="s">
        <v>242</v>
      </c>
      <c r="F93" s="75" t="s">
        <v>247</v>
      </c>
    </row>
    <row r="94" spans="1:6" x14ac:dyDescent="0.2">
      <c r="A94" s="61" t="s">
        <v>76</v>
      </c>
      <c r="B94" s="65" t="s">
        <v>84</v>
      </c>
      <c r="C94" s="65">
        <v>1</v>
      </c>
      <c r="D94" s="65" t="s">
        <v>91</v>
      </c>
      <c r="E94" s="75" t="s">
        <v>242</v>
      </c>
      <c r="F94" s="75" t="s">
        <v>247</v>
      </c>
    </row>
    <row r="95" spans="1:6" x14ac:dyDescent="0.2">
      <c r="A95" s="61" t="s">
        <v>76</v>
      </c>
      <c r="B95" s="65" t="s">
        <v>87</v>
      </c>
      <c r="C95" s="65">
        <v>8</v>
      </c>
      <c r="D95" s="65" t="s">
        <v>92</v>
      </c>
      <c r="E95" s="75" t="s">
        <v>242</v>
      </c>
      <c r="F95" s="75" t="s">
        <v>247</v>
      </c>
    </row>
    <row r="96" spans="1:6" x14ac:dyDescent="0.2">
      <c r="A96" s="61" t="s">
        <v>81</v>
      </c>
      <c r="B96" s="65" t="s">
        <v>84</v>
      </c>
      <c r="C96" s="65">
        <v>5</v>
      </c>
      <c r="D96" s="65" t="s">
        <v>91</v>
      </c>
      <c r="E96" s="75" t="s">
        <v>242</v>
      </c>
      <c r="F96" s="75" t="s">
        <v>247</v>
      </c>
    </row>
    <row r="97" spans="1:6" x14ac:dyDescent="0.2">
      <c r="A97" s="62" t="s">
        <v>36</v>
      </c>
      <c r="B97" s="66"/>
      <c r="C97" s="66">
        <f>SUM(C90:C96)</f>
        <v>122</v>
      </c>
      <c r="D97" s="66"/>
      <c r="E97" s="105"/>
      <c r="F97" s="105"/>
    </row>
    <row r="99" spans="1:6" x14ac:dyDescent="0.2">
      <c r="A99" s="63" t="s">
        <v>196</v>
      </c>
      <c r="B99" s="64" t="s">
        <v>197</v>
      </c>
      <c r="C99" s="64" t="s">
        <v>66</v>
      </c>
      <c r="D99" s="64" t="s">
        <v>201</v>
      </c>
      <c r="E99" s="94" t="s">
        <v>68</v>
      </c>
      <c r="F99" s="94"/>
    </row>
    <row r="100" spans="1:6" x14ac:dyDescent="0.2">
      <c r="A100" s="61" t="s">
        <v>198</v>
      </c>
      <c r="B100" s="65" t="s">
        <v>199</v>
      </c>
      <c r="C100" s="65">
        <v>20</v>
      </c>
      <c r="D100" s="65" t="s">
        <v>91</v>
      </c>
      <c r="E100" s="80" t="s">
        <v>241</v>
      </c>
      <c r="F100" s="80"/>
    </row>
    <row r="101" spans="1:6" x14ac:dyDescent="0.2">
      <c r="A101" s="61" t="s">
        <v>198</v>
      </c>
      <c r="B101" s="65" t="s">
        <v>199</v>
      </c>
      <c r="C101" s="65">
        <v>10</v>
      </c>
      <c r="D101" s="65" t="s">
        <v>92</v>
      </c>
      <c r="E101" s="80" t="s">
        <v>241</v>
      </c>
      <c r="F101" s="80"/>
    </row>
    <row r="102" spans="1:6" x14ac:dyDescent="0.2">
      <c r="A102" s="62" t="s">
        <v>36</v>
      </c>
      <c r="B102" s="66"/>
      <c r="C102" s="66">
        <f>SUM(C100:C101)</f>
        <v>30</v>
      </c>
      <c r="D102" s="66"/>
      <c r="E102" s="105"/>
      <c r="F102" s="105"/>
    </row>
    <row r="103" spans="1:6" ht="15" x14ac:dyDescent="0.2">
      <c r="A103" s="6"/>
      <c r="B103" s="6"/>
      <c r="C103" s="6"/>
      <c r="D103" s="6"/>
      <c r="E103" s="6"/>
    </row>
    <row r="104" spans="1:6" ht="15" x14ac:dyDescent="0.2">
      <c r="A104" s="6"/>
      <c r="B104" s="6"/>
      <c r="C104" s="6"/>
      <c r="D104" s="6"/>
      <c r="E104" s="6"/>
    </row>
    <row r="105" spans="1:6" ht="15.75" x14ac:dyDescent="0.25">
      <c r="A105" s="26" t="s">
        <v>249</v>
      </c>
      <c r="B105" s="25"/>
      <c r="C105" s="25"/>
      <c r="D105" s="25"/>
      <c r="E105" s="25"/>
      <c r="F105" s="25"/>
    </row>
    <row r="106" spans="1:6" ht="15" x14ac:dyDescent="0.2">
      <c r="A106" s="6"/>
      <c r="B106" s="6"/>
      <c r="C106" s="6"/>
      <c r="D106" s="6"/>
      <c r="E106" s="6"/>
    </row>
    <row r="107" spans="1:6" x14ac:dyDescent="0.2">
      <c r="A107" s="63" t="s">
        <v>64</v>
      </c>
      <c r="B107" s="64" t="s">
        <v>65</v>
      </c>
      <c r="C107" s="64" t="s">
        <v>66</v>
      </c>
      <c r="D107" s="64" t="s">
        <v>67</v>
      </c>
      <c r="E107" s="94" t="s">
        <v>68</v>
      </c>
      <c r="F107" s="94"/>
    </row>
    <row r="108" spans="1:6" x14ac:dyDescent="0.2">
      <c r="A108" s="61" t="s">
        <v>244</v>
      </c>
      <c r="B108" s="65" t="s">
        <v>97</v>
      </c>
      <c r="C108" s="65">
        <v>350</v>
      </c>
      <c r="D108" s="65" t="s">
        <v>91</v>
      </c>
      <c r="E108" s="80" t="s">
        <v>248</v>
      </c>
      <c r="F108" s="80" t="s">
        <v>247</v>
      </c>
    </row>
    <row r="109" spans="1:6" x14ac:dyDescent="0.2">
      <c r="A109" s="61" t="s">
        <v>70</v>
      </c>
      <c r="B109" s="65" t="s">
        <v>84</v>
      </c>
      <c r="C109" s="65">
        <v>8</v>
      </c>
      <c r="D109" s="65" t="s">
        <v>94</v>
      </c>
      <c r="E109" s="80" t="s">
        <v>248</v>
      </c>
      <c r="F109" s="80" t="s">
        <v>247</v>
      </c>
    </row>
    <row r="110" spans="1:6" x14ac:dyDescent="0.2">
      <c r="A110" s="61" t="s">
        <v>70</v>
      </c>
      <c r="B110" s="65" t="s">
        <v>84</v>
      </c>
      <c r="C110" s="65">
        <v>11</v>
      </c>
      <c r="D110" s="65" t="s">
        <v>91</v>
      </c>
      <c r="E110" s="80" t="s">
        <v>248</v>
      </c>
      <c r="F110" s="80" t="s">
        <v>247</v>
      </c>
    </row>
    <row r="111" spans="1:6" x14ac:dyDescent="0.2">
      <c r="A111" s="61" t="s">
        <v>75</v>
      </c>
      <c r="B111" s="65" t="s">
        <v>84</v>
      </c>
      <c r="C111" s="65">
        <f>41+45+30</f>
        <v>116</v>
      </c>
      <c r="D111" s="65" t="s">
        <v>91</v>
      </c>
      <c r="E111" s="80" t="s">
        <v>248</v>
      </c>
      <c r="F111" s="80" t="s">
        <v>247</v>
      </c>
    </row>
    <row r="112" spans="1:6" x14ac:dyDescent="0.2">
      <c r="A112" s="61" t="s">
        <v>75</v>
      </c>
      <c r="B112" s="65" t="s">
        <v>86</v>
      </c>
      <c r="C112" s="65">
        <f>9+12+11</f>
        <v>32</v>
      </c>
      <c r="D112" s="65" t="s">
        <v>91</v>
      </c>
      <c r="E112" s="80" t="s">
        <v>248</v>
      </c>
      <c r="F112" s="80" t="s">
        <v>247</v>
      </c>
    </row>
    <row r="113" spans="1:6" x14ac:dyDescent="0.2">
      <c r="A113" s="61" t="s">
        <v>75</v>
      </c>
      <c r="B113" s="65" t="s">
        <v>87</v>
      </c>
      <c r="C113" s="65">
        <v>124</v>
      </c>
      <c r="D113" s="65" t="s">
        <v>92</v>
      </c>
      <c r="E113" s="80" t="s">
        <v>248</v>
      </c>
      <c r="F113" s="80" t="s">
        <v>247</v>
      </c>
    </row>
    <row r="114" spans="1:6" x14ac:dyDescent="0.2">
      <c r="A114" s="61" t="s">
        <v>75</v>
      </c>
      <c r="B114" s="65" t="s">
        <v>84</v>
      </c>
      <c r="C114" s="65">
        <v>174</v>
      </c>
      <c r="D114" s="65" t="s">
        <v>94</v>
      </c>
      <c r="E114" s="80" t="s">
        <v>248</v>
      </c>
      <c r="F114" s="80" t="s">
        <v>247</v>
      </c>
    </row>
    <row r="115" spans="1:6" x14ac:dyDescent="0.2">
      <c r="A115" s="61" t="s">
        <v>74</v>
      </c>
      <c r="B115" s="65" t="s">
        <v>85</v>
      </c>
      <c r="C115" s="65">
        <v>31</v>
      </c>
      <c r="D115" s="65" t="s">
        <v>92</v>
      </c>
      <c r="E115" s="80" t="s">
        <v>248</v>
      </c>
      <c r="F115" s="80" t="s">
        <v>247</v>
      </c>
    </row>
    <row r="116" spans="1:6" x14ac:dyDescent="0.2">
      <c r="A116" s="61" t="s">
        <v>74</v>
      </c>
      <c r="B116" s="65" t="s">
        <v>87</v>
      </c>
      <c r="C116" s="65">
        <v>47</v>
      </c>
      <c r="D116" s="65" t="s">
        <v>92</v>
      </c>
      <c r="E116" s="80" t="s">
        <v>248</v>
      </c>
      <c r="F116" s="80" t="s">
        <v>247</v>
      </c>
    </row>
    <row r="117" spans="1:6" x14ac:dyDescent="0.2">
      <c r="A117" s="61" t="s">
        <v>74</v>
      </c>
      <c r="B117" s="65" t="s">
        <v>84</v>
      </c>
      <c r="C117" s="65">
        <f>11+2.5+11</f>
        <v>24.5</v>
      </c>
      <c r="D117" s="65" t="s">
        <v>91</v>
      </c>
      <c r="E117" s="80" t="s">
        <v>248</v>
      </c>
      <c r="F117" s="80" t="s">
        <v>247</v>
      </c>
    </row>
    <row r="118" spans="1:6" x14ac:dyDescent="0.2">
      <c r="A118" s="61" t="s">
        <v>74</v>
      </c>
      <c r="B118" s="65" t="s">
        <v>84</v>
      </c>
      <c r="C118" s="65">
        <v>58</v>
      </c>
      <c r="D118" s="65" t="s">
        <v>94</v>
      </c>
      <c r="E118" s="80" t="s">
        <v>248</v>
      </c>
      <c r="F118" s="80" t="s">
        <v>247</v>
      </c>
    </row>
    <row r="119" spans="1:6" x14ac:dyDescent="0.2">
      <c r="A119" s="61" t="s">
        <v>76</v>
      </c>
      <c r="B119" s="65" t="s">
        <v>85</v>
      </c>
      <c r="C119" s="65">
        <v>11</v>
      </c>
      <c r="D119" s="65" t="s">
        <v>91</v>
      </c>
      <c r="E119" s="80" t="s">
        <v>248</v>
      </c>
      <c r="F119" s="80" t="s">
        <v>247</v>
      </c>
    </row>
    <row r="120" spans="1:6" x14ac:dyDescent="0.2">
      <c r="A120" s="61" t="s">
        <v>76</v>
      </c>
      <c r="B120" s="65" t="s">
        <v>85</v>
      </c>
      <c r="C120" s="65">
        <v>7</v>
      </c>
      <c r="D120" s="65" t="s">
        <v>92</v>
      </c>
      <c r="E120" s="80" t="s">
        <v>248</v>
      </c>
      <c r="F120" s="80" t="s">
        <v>247</v>
      </c>
    </row>
    <row r="121" spans="1:6" x14ac:dyDescent="0.2">
      <c r="A121" s="61" t="s">
        <v>76</v>
      </c>
      <c r="B121" s="65" t="s">
        <v>85</v>
      </c>
      <c r="C121" s="65">
        <v>8</v>
      </c>
      <c r="D121" s="65" t="s">
        <v>94</v>
      </c>
      <c r="E121" s="80" t="s">
        <v>248</v>
      </c>
      <c r="F121" s="80" t="s">
        <v>247</v>
      </c>
    </row>
    <row r="122" spans="1:6" x14ac:dyDescent="0.2">
      <c r="A122" s="61" t="s">
        <v>78</v>
      </c>
      <c r="B122" s="65" t="s">
        <v>85</v>
      </c>
      <c r="C122" s="65">
        <v>60</v>
      </c>
      <c r="D122" s="65" t="s">
        <v>91</v>
      </c>
      <c r="E122" s="80" t="s">
        <v>248</v>
      </c>
      <c r="F122" s="80" t="s">
        <v>247</v>
      </c>
    </row>
    <row r="123" spans="1:6" x14ac:dyDescent="0.2">
      <c r="A123" s="61" t="s">
        <v>81</v>
      </c>
      <c r="B123" s="65" t="s">
        <v>84</v>
      </c>
      <c r="C123" s="65">
        <v>6</v>
      </c>
      <c r="D123" s="65" t="s">
        <v>91</v>
      </c>
      <c r="E123" s="80" t="s">
        <v>248</v>
      </c>
      <c r="F123" s="80" t="s">
        <v>247</v>
      </c>
    </row>
    <row r="124" spans="1:6" x14ac:dyDescent="0.2">
      <c r="A124" s="61" t="s">
        <v>81</v>
      </c>
      <c r="B124" s="65" t="s">
        <v>84</v>
      </c>
      <c r="C124" s="65">
        <v>12</v>
      </c>
      <c r="D124" s="65" t="s">
        <v>92</v>
      </c>
      <c r="E124" s="80" t="s">
        <v>248</v>
      </c>
      <c r="F124" s="80" t="s">
        <v>247</v>
      </c>
    </row>
    <row r="125" spans="1:6" x14ac:dyDescent="0.2">
      <c r="A125" s="61" t="s">
        <v>81</v>
      </c>
      <c r="B125" s="65" t="s">
        <v>84</v>
      </c>
      <c r="C125" s="65">
        <v>10</v>
      </c>
      <c r="D125" s="65" t="s">
        <v>246</v>
      </c>
      <c r="E125" s="80" t="s">
        <v>248</v>
      </c>
      <c r="F125" s="80" t="s">
        <v>247</v>
      </c>
    </row>
    <row r="126" spans="1:6" x14ac:dyDescent="0.2">
      <c r="A126" s="62" t="s">
        <v>245</v>
      </c>
      <c r="B126" s="66"/>
      <c r="C126" s="66">
        <f>SUM(C109:C122)</f>
        <v>711.5</v>
      </c>
      <c r="D126" s="66"/>
      <c r="E126" s="105"/>
      <c r="F126" s="105"/>
    </row>
    <row r="127" spans="1:6" ht="15" x14ac:dyDescent="0.2">
      <c r="A127" s="6"/>
      <c r="B127" s="6"/>
      <c r="C127" s="6"/>
      <c r="D127" s="6"/>
      <c r="E127" s="6"/>
    </row>
    <row r="128" spans="1:6" ht="15.75" x14ac:dyDescent="0.25">
      <c r="A128" s="67" t="s">
        <v>196</v>
      </c>
      <c r="B128" s="68" t="s">
        <v>197</v>
      </c>
      <c r="C128" s="68" t="s">
        <v>66</v>
      </c>
      <c r="D128" s="68" t="s">
        <v>201</v>
      </c>
      <c r="E128" s="94" t="s">
        <v>68</v>
      </c>
      <c r="F128" s="94"/>
    </row>
    <row r="129" spans="1:7" x14ac:dyDescent="0.2">
      <c r="A129" s="61" t="s">
        <v>198</v>
      </c>
      <c r="B129" s="65" t="s">
        <v>199</v>
      </c>
      <c r="C129" s="65">
        <f>115+83</f>
        <v>198</v>
      </c>
      <c r="D129" s="65" t="s">
        <v>200</v>
      </c>
      <c r="E129" s="80" t="s">
        <v>248</v>
      </c>
      <c r="F129" s="80"/>
    </row>
    <row r="130" spans="1:7" x14ac:dyDescent="0.2">
      <c r="A130" s="61" t="s">
        <v>202</v>
      </c>
      <c r="B130" s="65" t="s">
        <v>199</v>
      </c>
      <c r="C130" s="65">
        <f>220</f>
        <v>220</v>
      </c>
      <c r="D130" s="65" t="s">
        <v>200</v>
      </c>
      <c r="E130" s="80" t="s">
        <v>248</v>
      </c>
      <c r="F130" s="80"/>
    </row>
    <row r="131" spans="1:7" x14ac:dyDescent="0.2">
      <c r="A131" s="62" t="s">
        <v>36</v>
      </c>
      <c r="B131" s="66"/>
      <c r="C131" s="66">
        <f>SUM('Fiche de site Hôtel Consulaire'!$C$129:$C$130)</f>
        <v>418</v>
      </c>
      <c r="D131" s="66"/>
      <c r="E131" s="105"/>
      <c r="F131" s="105"/>
    </row>
    <row r="132" spans="1:7" ht="15" x14ac:dyDescent="0.2">
      <c r="A132" s="6"/>
      <c r="B132" s="6"/>
      <c r="C132" s="6"/>
      <c r="D132" s="6"/>
      <c r="E132" s="6"/>
    </row>
    <row r="133" spans="1:7" ht="15.75" x14ac:dyDescent="0.25">
      <c r="A133" s="26" t="s">
        <v>264</v>
      </c>
      <c r="B133" s="25"/>
      <c r="C133" s="25"/>
      <c r="D133" s="25"/>
      <c r="E133" s="25"/>
      <c r="F133" s="25"/>
    </row>
    <row r="134" spans="1:7" ht="15" x14ac:dyDescent="0.2">
      <c r="A134" s="6"/>
      <c r="B134" s="6"/>
      <c r="C134" s="6"/>
      <c r="D134" s="6"/>
      <c r="E134" s="6"/>
    </row>
    <row r="135" spans="1:7" x14ac:dyDescent="0.2">
      <c r="A135" s="63" t="s">
        <v>64</v>
      </c>
      <c r="B135" s="64" t="s">
        <v>65</v>
      </c>
      <c r="C135" s="64" t="s">
        <v>66</v>
      </c>
      <c r="D135" s="64" t="s">
        <v>67</v>
      </c>
      <c r="E135" s="94" t="s">
        <v>68</v>
      </c>
      <c r="F135" s="94"/>
    </row>
    <row r="136" spans="1:7" x14ac:dyDescent="0.2">
      <c r="A136" s="61" t="s">
        <v>262</v>
      </c>
      <c r="B136" s="65" t="s">
        <v>97</v>
      </c>
      <c r="C136" s="65">
        <v>128</v>
      </c>
      <c r="D136" s="65" t="s">
        <v>246</v>
      </c>
      <c r="E136" s="75" t="s">
        <v>248</v>
      </c>
      <c r="F136" s="75"/>
    </row>
    <row r="137" spans="1:7" x14ac:dyDescent="0.2">
      <c r="A137" s="61" t="s">
        <v>83</v>
      </c>
      <c r="B137" s="65" t="s">
        <v>87</v>
      </c>
      <c r="C137" s="65">
        <v>145</v>
      </c>
      <c r="D137" s="65" t="s">
        <v>91</v>
      </c>
      <c r="E137" s="75" t="s">
        <v>248</v>
      </c>
      <c r="F137" s="75" t="s">
        <v>250</v>
      </c>
    </row>
    <row r="138" spans="1:7" x14ac:dyDescent="0.2">
      <c r="A138" s="61" t="s">
        <v>79</v>
      </c>
      <c r="B138" s="65" t="s">
        <v>87</v>
      </c>
      <c r="C138" s="65">
        <v>17</v>
      </c>
      <c r="D138" s="65" t="s">
        <v>91</v>
      </c>
      <c r="E138" s="75" t="s">
        <v>248</v>
      </c>
      <c r="F138" s="75" t="s">
        <v>250</v>
      </c>
      <c r="G138" s="5" t="s">
        <v>256</v>
      </c>
    </row>
    <row r="139" spans="1:7" x14ac:dyDescent="0.2">
      <c r="A139" s="61" t="s">
        <v>70</v>
      </c>
      <c r="B139" s="65" t="s">
        <v>95</v>
      </c>
      <c r="C139" s="65">
        <v>108</v>
      </c>
      <c r="D139" s="65" t="s">
        <v>96</v>
      </c>
      <c r="E139" s="80" t="s">
        <v>248</v>
      </c>
      <c r="F139" s="75" t="s">
        <v>251</v>
      </c>
    </row>
    <row r="140" spans="1:7" x14ac:dyDescent="0.2">
      <c r="A140" s="61" t="s">
        <v>71</v>
      </c>
      <c r="B140" s="65" t="s">
        <v>84</v>
      </c>
      <c r="C140" s="65">
        <v>3</v>
      </c>
      <c r="D140" s="65" t="s">
        <v>91</v>
      </c>
      <c r="E140" s="80" t="s">
        <v>248</v>
      </c>
      <c r="F140" s="75" t="s">
        <v>251</v>
      </c>
    </row>
    <row r="141" spans="1:7" x14ac:dyDescent="0.2">
      <c r="A141" s="61" t="s">
        <v>75</v>
      </c>
      <c r="B141" s="65" t="s">
        <v>87</v>
      </c>
      <c r="C141" s="65">
        <f>62+93+14+13</f>
        <v>182</v>
      </c>
      <c r="D141" s="65" t="s">
        <v>92</v>
      </c>
      <c r="E141" s="80" t="s">
        <v>248</v>
      </c>
      <c r="F141" s="75" t="s">
        <v>252</v>
      </c>
    </row>
    <row r="142" spans="1:7" x14ac:dyDescent="0.2">
      <c r="A142" s="61" t="s">
        <v>75</v>
      </c>
      <c r="B142" s="65" t="s">
        <v>87</v>
      </c>
      <c r="C142" s="65">
        <f>12+12+21+21</f>
        <v>66</v>
      </c>
      <c r="D142" s="65" t="s">
        <v>94</v>
      </c>
      <c r="E142" s="80" t="s">
        <v>248</v>
      </c>
      <c r="F142" s="75" t="s">
        <v>253</v>
      </c>
    </row>
    <row r="143" spans="1:7" x14ac:dyDescent="0.2">
      <c r="A143" s="61" t="s">
        <v>73</v>
      </c>
      <c r="B143" s="65" t="s">
        <v>84</v>
      </c>
      <c r="C143" s="65">
        <v>40</v>
      </c>
      <c r="D143" s="65" t="s">
        <v>91</v>
      </c>
      <c r="E143" s="80" t="s">
        <v>248</v>
      </c>
      <c r="F143" s="75" t="s">
        <v>252</v>
      </c>
      <c r="G143" s="5" t="s">
        <v>255</v>
      </c>
    </row>
    <row r="144" spans="1:7" x14ac:dyDescent="0.2">
      <c r="A144" s="61" t="s">
        <v>73</v>
      </c>
      <c r="B144" s="65" t="s">
        <v>86</v>
      </c>
      <c r="C144" s="65">
        <v>16</v>
      </c>
      <c r="D144" s="65" t="s">
        <v>91</v>
      </c>
      <c r="E144" s="80" t="s">
        <v>248</v>
      </c>
      <c r="F144" s="75" t="s">
        <v>253</v>
      </c>
      <c r="G144" s="5" t="s">
        <v>254</v>
      </c>
    </row>
    <row r="145" spans="1:7" x14ac:dyDescent="0.2">
      <c r="A145" s="61" t="s">
        <v>74</v>
      </c>
      <c r="B145" s="65" t="s">
        <v>84</v>
      </c>
      <c r="C145" s="65">
        <v>48</v>
      </c>
      <c r="D145" s="65" t="s">
        <v>96</v>
      </c>
      <c r="E145" s="80" t="s">
        <v>248</v>
      </c>
      <c r="F145" s="75" t="s">
        <v>253</v>
      </c>
    </row>
    <row r="146" spans="1:7" x14ac:dyDescent="0.2">
      <c r="A146" s="61" t="s">
        <v>74</v>
      </c>
      <c r="B146" s="65" t="s">
        <v>84</v>
      </c>
      <c r="C146" s="65">
        <v>10</v>
      </c>
      <c r="D146" s="65" t="s">
        <v>91</v>
      </c>
      <c r="E146" s="80" t="s">
        <v>248</v>
      </c>
      <c r="F146" s="75" t="s">
        <v>252</v>
      </c>
      <c r="G146" s="5" t="s">
        <v>258</v>
      </c>
    </row>
    <row r="147" spans="1:7" x14ac:dyDescent="0.2">
      <c r="A147" s="61" t="s">
        <v>74</v>
      </c>
      <c r="B147" s="65" t="s">
        <v>86</v>
      </c>
      <c r="C147" s="75">
        <v>4</v>
      </c>
      <c r="D147" s="65" t="s">
        <v>91</v>
      </c>
      <c r="E147" s="80" t="s">
        <v>248</v>
      </c>
      <c r="F147" s="75" t="s">
        <v>252</v>
      </c>
      <c r="G147" s="5" t="s">
        <v>257</v>
      </c>
    </row>
    <row r="148" spans="1:7" x14ac:dyDescent="0.2">
      <c r="A148" s="61" t="s">
        <v>74</v>
      </c>
      <c r="B148" s="65" t="s">
        <v>87</v>
      </c>
      <c r="C148" s="75">
        <v>8</v>
      </c>
      <c r="D148" s="65" t="s">
        <v>91</v>
      </c>
      <c r="E148" s="80" t="s">
        <v>248</v>
      </c>
      <c r="F148" s="75" t="s">
        <v>253</v>
      </c>
      <c r="G148" s="5" t="s">
        <v>259</v>
      </c>
    </row>
    <row r="149" spans="1:7" x14ac:dyDescent="0.2">
      <c r="A149" s="61" t="s">
        <v>74</v>
      </c>
      <c r="B149" s="65" t="s">
        <v>87</v>
      </c>
      <c r="C149" s="65">
        <f>34+7+29+18+30+6+23</f>
        <v>147</v>
      </c>
      <c r="D149" s="65" t="s">
        <v>92</v>
      </c>
      <c r="E149" s="80" t="s">
        <v>248</v>
      </c>
      <c r="F149" s="75" t="s">
        <v>252</v>
      </c>
      <c r="G149" s="5" t="s">
        <v>260</v>
      </c>
    </row>
    <row r="150" spans="1:7" x14ac:dyDescent="0.2">
      <c r="A150" s="61" t="s">
        <v>74</v>
      </c>
      <c r="B150" s="65" t="s">
        <v>87</v>
      </c>
      <c r="C150" s="65">
        <f>15+55+6+16</f>
        <v>92</v>
      </c>
      <c r="D150" s="65" t="s">
        <v>94</v>
      </c>
      <c r="E150" s="80" t="s">
        <v>248</v>
      </c>
      <c r="F150" s="75" t="s">
        <v>253</v>
      </c>
    </row>
    <row r="151" spans="1:7" x14ac:dyDescent="0.2">
      <c r="A151" s="61" t="s">
        <v>76</v>
      </c>
      <c r="B151" s="65" t="s">
        <v>89</v>
      </c>
      <c r="C151" s="65">
        <v>7</v>
      </c>
      <c r="D151" s="65" t="s">
        <v>91</v>
      </c>
      <c r="E151" s="80" t="s">
        <v>248</v>
      </c>
      <c r="F151" s="75" t="s">
        <v>253</v>
      </c>
    </row>
    <row r="152" spans="1:7" x14ac:dyDescent="0.2">
      <c r="A152" s="61" t="s">
        <v>76</v>
      </c>
      <c r="B152" s="65" t="s">
        <v>97</v>
      </c>
      <c r="C152" s="65">
        <v>8</v>
      </c>
      <c r="D152" s="65" t="s">
        <v>91</v>
      </c>
      <c r="E152" s="80" t="s">
        <v>248</v>
      </c>
      <c r="F152" s="75" t="s">
        <v>252</v>
      </c>
    </row>
    <row r="153" spans="1:7" x14ac:dyDescent="0.2">
      <c r="A153" s="61" t="s">
        <v>76</v>
      </c>
      <c r="B153" s="65" t="s">
        <v>85</v>
      </c>
      <c r="C153" s="65">
        <v>19</v>
      </c>
      <c r="D153" s="65" t="s">
        <v>91</v>
      </c>
      <c r="E153" s="80" t="s">
        <v>248</v>
      </c>
      <c r="F153" s="75" t="s">
        <v>252</v>
      </c>
    </row>
    <row r="154" spans="1:7" x14ac:dyDescent="0.2">
      <c r="A154" s="61" t="s">
        <v>76</v>
      </c>
      <c r="B154" s="65" t="s">
        <v>87</v>
      </c>
      <c r="C154" s="65">
        <v>11</v>
      </c>
      <c r="D154" s="65" t="s">
        <v>91</v>
      </c>
      <c r="E154" s="80" t="s">
        <v>248</v>
      </c>
      <c r="F154" s="75" t="s">
        <v>252</v>
      </c>
    </row>
    <row r="155" spans="1:7" x14ac:dyDescent="0.2">
      <c r="A155" s="61" t="s">
        <v>76</v>
      </c>
      <c r="B155" s="65" t="s">
        <v>97</v>
      </c>
      <c r="C155" s="65">
        <v>17</v>
      </c>
      <c r="D155" s="65" t="s">
        <v>92</v>
      </c>
      <c r="E155" s="80" t="s">
        <v>248</v>
      </c>
      <c r="F155" s="75" t="s">
        <v>252</v>
      </c>
    </row>
    <row r="156" spans="1:7" x14ac:dyDescent="0.2">
      <c r="A156" s="61" t="s">
        <v>76</v>
      </c>
      <c r="B156" s="65" t="s">
        <v>87</v>
      </c>
      <c r="C156" s="65">
        <v>8</v>
      </c>
      <c r="D156" s="65" t="s">
        <v>92</v>
      </c>
      <c r="E156" s="80" t="s">
        <v>248</v>
      </c>
      <c r="F156" s="75" t="s">
        <v>252</v>
      </c>
    </row>
    <row r="157" spans="1:7" x14ac:dyDescent="0.2">
      <c r="A157" s="61" t="s">
        <v>76</v>
      </c>
      <c r="B157" s="65" t="s">
        <v>97</v>
      </c>
      <c r="C157" s="65">
        <v>10</v>
      </c>
      <c r="D157" s="65" t="s">
        <v>94</v>
      </c>
      <c r="E157" s="80" t="s">
        <v>248</v>
      </c>
      <c r="F157" s="75" t="s">
        <v>253</v>
      </c>
    </row>
    <row r="158" spans="1:7" x14ac:dyDescent="0.2">
      <c r="A158" s="61" t="s">
        <v>76</v>
      </c>
      <c r="B158" s="65" t="s">
        <v>87</v>
      </c>
      <c r="C158" s="65">
        <v>8</v>
      </c>
      <c r="D158" s="65" t="s">
        <v>94</v>
      </c>
      <c r="E158" s="80" t="s">
        <v>248</v>
      </c>
      <c r="F158" s="75" t="s">
        <v>253</v>
      </c>
    </row>
    <row r="159" spans="1:7" x14ac:dyDescent="0.2">
      <c r="A159" s="61" t="s">
        <v>78</v>
      </c>
      <c r="B159" s="65" t="s">
        <v>86</v>
      </c>
      <c r="C159" s="65">
        <v>36</v>
      </c>
      <c r="D159" s="65" t="s">
        <v>91</v>
      </c>
      <c r="E159" s="80" t="s">
        <v>248</v>
      </c>
      <c r="F159" s="75" t="s">
        <v>253</v>
      </c>
    </row>
    <row r="160" spans="1:7" x14ac:dyDescent="0.2">
      <c r="A160" s="61" t="s">
        <v>78</v>
      </c>
      <c r="B160" s="65" t="s">
        <v>84</v>
      </c>
      <c r="C160" s="65">
        <f>111+71</f>
        <v>182</v>
      </c>
      <c r="D160" s="65" t="s">
        <v>91</v>
      </c>
      <c r="E160" s="80" t="s">
        <v>248</v>
      </c>
      <c r="F160" s="75" t="s">
        <v>253</v>
      </c>
      <c r="G160" s="5" t="s">
        <v>261</v>
      </c>
    </row>
    <row r="161" spans="1:6" x14ac:dyDescent="0.2">
      <c r="A161" s="61" t="s">
        <v>82</v>
      </c>
      <c r="B161" s="65" t="s">
        <v>84</v>
      </c>
      <c r="C161" s="65">
        <f>30+33</f>
        <v>63</v>
      </c>
      <c r="D161" s="65" t="s">
        <v>91</v>
      </c>
      <c r="E161" s="80" t="s">
        <v>248</v>
      </c>
      <c r="F161" s="75" t="s">
        <v>253</v>
      </c>
    </row>
    <row r="162" spans="1:6" x14ac:dyDescent="0.2">
      <c r="A162" s="61" t="s">
        <v>82</v>
      </c>
      <c r="B162" s="65" t="s">
        <v>87</v>
      </c>
      <c r="C162" s="65">
        <f>40+15+15+26</f>
        <v>96</v>
      </c>
      <c r="D162" s="65" t="s">
        <v>92</v>
      </c>
      <c r="E162" s="80" t="s">
        <v>248</v>
      </c>
      <c r="F162" s="75" t="s">
        <v>252</v>
      </c>
    </row>
    <row r="163" spans="1:6" x14ac:dyDescent="0.2">
      <c r="A163" s="61" t="s">
        <v>82</v>
      </c>
      <c r="B163" s="65" t="s">
        <v>87</v>
      </c>
      <c r="C163" s="65">
        <f>25+35+21</f>
        <v>81</v>
      </c>
      <c r="D163" s="65" t="s">
        <v>94</v>
      </c>
      <c r="E163" s="80" t="s">
        <v>248</v>
      </c>
      <c r="F163" s="75" t="s">
        <v>253</v>
      </c>
    </row>
    <row r="164" spans="1:6" x14ac:dyDescent="0.2">
      <c r="A164" s="61" t="s">
        <v>81</v>
      </c>
      <c r="B164" s="65" t="s">
        <v>84</v>
      </c>
      <c r="C164" s="65">
        <v>30</v>
      </c>
      <c r="D164" s="65" t="s">
        <v>96</v>
      </c>
      <c r="E164" s="80" t="s">
        <v>248</v>
      </c>
      <c r="F164" s="75" t="s">
        <v>253</v>
      </c>
    </row>
    <row r="165" spans="1:6" x14ac:dyDescent="0.2">
      <c r="A165" s="61" t="s">
        <v>81</v>
      </c>
      <c r="B165" s="65" t="s">
        <v>84</v>
      </c>
      <c r="C165" s="65">
        <v>12</v>
      </c>
      <c r="D165" s="65" t="s">
        <v>92</v>
      </c>
      <c r="E165" s="80" t="s">
        <v>248</v>
      </c>
      <c r="F165" s="75" t="s">
        <v>252</v>
      </c>
    </row>
    <row r="166" spans="1:6" x14ac:dyDescent="0.2">
      <c r="A166" s="61" t="s">
        <v>81</v>
      </c>
      <c r="B166" s="65" t="s">
        <v>84</v>
      </c>
      <c r="C166" s="65">
        <v>6</v>
      </c>
      <c r="D166" s="65" t="s">
        <v>94</v>
      </c>
      <c r="E166" s="80" t="s">
        <v>248</v>
      </c>
      <c r="F166" s="75" t="s">
        <v>253</v>
      </c>
    </row>
    <row r="167" spans="1:6" x14ac:dyDescent="0.2">
      <c r="A167" s="62" t="s">
        <v>263</v>
      </c>
      <c r="B167" s="66"/>
      <c r="C167" s="66">
        <f>SUM(C137:C166)</f>
        <v>1480</v>
      </c>
      <c r="D167" s="66"/>
      <c r="E167" s="105"/>
      <c r="F167" s="105"/>
    </row>
    <row r="169" spans="1:6" x14ac:dyDescent="0.2">
      <c r="A169" s="63" t="s">
        <v>196</v>
      </c>
      <c r="B169" s="64" t="s">
        <v>197</v>
      </c>
      <c r="C169" s="64" t="s">
        <v>66</v>
      </c>
      <c r="D169" s="64" t="s">
        <v>201</v>
      </c>
      <c r="E169" s="94" t="s">
        <v>68</v>
      </c>
      <c r="F169" s="94"/>
    </row>
    <row r="170" spans="1:6" x14ac:dyDescent="0.2">
      <c r="A170" s="61" t="s">
        <v>198</v>
      </c>
      <c r="B170" s="65" t="s">
        <v>199</v>
      </c>
      <c r="C170" s="65">
        <f>187+224</f>
        <v>411</v>
      </c>
      <c r="D170" s="65" t="s">
        <v>200</v>
      </c>
      <c r="E170" s="80" t="s">
        <v>248</v>
      </c>
      <c r="F170" s="79"/>
    </row>
    <row r="171" spans="1:6" x14ac:dyDescent="0.2">
      <c r="A171" s="61" t="s">
        <v>202</v>
      </c>
      <c r="B171" s="65" t="s">
        <v>199</v>
      </c>
      <c r="C171" s="65">
        <v>30</v>
      </c>
      <c r="D171" s="65" t="s">
        <v>200</v>
      </c>
      <c r="E171" s="80" t="s">
        <v>248</v>
      </c>
      <c r="F171" s="75" t="s">
        <v>253</v>
      </c>
    </row>
    <row r="172" spans="1:6" x14ac:dyDescent="0.2">
      <c r="A172" s="62" t="s">
        <v>36</v>
      </c>
      <c r="B172" s="66"/>
      <c r="C172" s="66">
        <f>SUM('Fiche de site Hôtel Consulaire'!$C$170:$C$171)</f>
        <v>441</v>
      </c>
      <c r="D172" s="66"/>
      <c r="E172" s="105"/>
      <c r="F172" s="105"/>
    </row>
    <row r="173" spans="1:6" ht="15" x14ac:dyDescent="0.2">
      <c r="A173" s="6"/>
      <c r="B173" s="6"/>
      <c r="C173" s="6"/>
      <c r="D173" s="6"/>
      <c r="E173" s="6"/>
    </row>
    <row r="174" spans="1:6" ht="15.75" x14ac:dyDescent="0.25">
      <c r="A174" s="26" t="s">
        <v>267</v>
      </c>
      <c r="B174" s="25"/>
      <c r="C174" s="25"/>
      <c r="D174" s="25"/>
      <c r="E174" s="25"/>
      <c r="F174" s="25"/>
    </row>
    <row r="175" spans="1:6" ht="15" x14ac:dyDescent="0.2">
      <c r="A175" s="6"/>
      <c r="B175" s="6"/>
      <c r="C175" s="6"/>
      <c r="D175" s="6"/>
      <c r="E175" s="6"/>
    </row>
    <row r="176" spans="1:6" x14ac:dyDescent="0.2">
      <c r="A176" s="63" t="s">
        <v>64</v>
      </c>
      <c r="B176" s="64" t="s">
        <v>65</v>
      </c>
      <c r="C176" s="64" t="s">
        <v>66</v>
      </c>
      <c r="D176" s="64" t="s">
        <v>67</v>
      </c>
      <c r="E176" s="94" t="s">
        <v>68</v>
      </c>
      <c r="F176" s="94"/>
    </row>
    <row r="177" spans="1:6" x14ac:dyDescent="0.2">
      <c r="A177" s="61" t="s">
        <v>79</v>
      </c>
      <c r="B177" s="65" t="s">
        <v>86</v>
      </c>
      <c r="C177" s="81">
        <v>2.5</v>
      </c>
      <c r="D177" s="65" t="s">
        <v>266</v>
      </c>
      <c r="E177" s="75" t="s">
        <v>272</v>
      </c>
      <c r="F177" s="75" t="s">
        <v>253</v>
      </c>
    </row>
    <row r="178" spans="1:6" x14ac:dyDescent="0.2">
      <c r="A178" s="61" t="s">
        <v>79</v>
      </c>
      <c r="B178" s="65" t="s">
        <v>84</v>
      </c>
      <c r="C178" s="81">
        <f>5.2+4.2</f>
        <v>9.4</v>
      </c>
      <c r="D178" s="65" t="s">
        <v>266</v>
      </c>
      <c r="E178" s="75" t="s">
        <v>272</v>
      </c>
      <c r="F178" s="75" t="s">
        <v>253</v>
      </c>
    </row>
    <row r="179" spans="1:6" x14ac:dyDescent="0.2">
      <c r="A179" s="61" t="s">
        <v>75</v>
      </c>
      <c r="B179" s="65" t="s">
        <v>84</v>
      </c>
      <c r="C179" s="81">
        <f>46.6+5.9</f>
        <v>52.5</v>
      </c>
      <c r="D179" s="65" t="s">
        <v>266</v>
      </c>
      <c r="E179" s="75" t="s">
        <v>272</v>
      </c>
      <c r="F179" s="75" t="s">
        <v>253</v>
      </c>
    </row>
    <row r="180" spans="1:6" x14ac:dyDescent="0.2">
      <c r="A180" s="61" t="s">
        <v>73</v>
      </c>
      <c r="B180" s="65" t="s">
        <v>84</v>
      </c>
      <c r="C180" s="81">
        <v>14.5</v>
      </c>
      <c r="D180" s="65" t="s">
        <v>266</v>
      </c>
      <c r="E180" s="75" t="s">
        <v>272</v>
      </c>
      <c r="F180" s="75" t="s">
        <v>253</v>
      </c>
    </row>
    <row r="181" spans="1:6" x14ac:dyDescent="0.2">
      <c r="A181" s="61" t="s">
        <v>74</v>
      </c>
      <c r="B181" s="65" t="s">
        <v>84</v>
      </c>
      <c r="C181" s="81">
        <v>65</v>
      </c>
      <c r="D181" s="65" t="s">
        <v>266</v>
      </c>
      <c r="E181" s="75" t="s">
        <v>272</v>
      </c>
      <c r="F181" s="75" t="s">
        <v>253</v>
      </c>
    </row>
    <row r="182" spans="1:6" x14ac:dyDescent="0.2">
      <c r="A182" s="61" t="s">
        <v>76</v>
      </c>
      <c r="B182" s="65" t="s">
        <v>97</v>
      </c>
      <c r="C182" s="81">
        <v>10</v>
      </c>
      <c r="D182" s="65" t="s">
        <v>266</v>
      </c>
      <c r="E182" s="75" t="s">
        <v>272</v>
      </c>
      <c r="F182" s="75" t="s">
        <v>253</v>
      </c>
    </row>
    <row r="183" spans="1:6" x14ac:dyDescent="0.2">
      <c r="A183" s="61" t="s">
        <v>76</v>
      </c>
      <c r="B183" s="65" t="s">
        <v>87</v>
      </c>
      <c r="C183" s="81">
        <v>12</v>
      </c>
      <c r="D183" s="65" t="s">
        <v>266</v>
      </c>
      <c r="E183" s="75" t="s">
        <v>272</v>
      </c>
      <c r="F183" s="75" t="s">
        <v>253</v>
      </c>
    </row>
    <row r="184" spans="1:6" x14ac:dyDescent="0.2">
      <c r="A184" s="61" t="s">
        <v>78</v>
      </c>
      <c r="B184" s="65" t="s">
        <v>84</v>
      </c>
      <c r="C184" s="81">
        <v>16.5</v>
      </c>
      <c r="D184" s="65" t="s">
        <v>266</v>
      </c>
      <c r="E184" s="75" t="s">
        <v>272</v>
      </c>
      <c r="F184" s="75" t="s">
        <v>253</v>
      </c>
    </row>
    <row r="185" spans="1:6" x14ac:dyDescent="0.2">
      <c r="A185" s="61" t="s">
        <v>82</v>
      </c>
      <c r="B185" s="65" t="s">
        <v>84</v>
      </c>
      <c r="C185" s="81">
        <v>17</v>
      </c>
      <c r="D185" s="65" t="s">
        <v>266</v>
      </c>
      <c r="E185" s="75" t="s">
        <v>272</v>
      </c>
      <c r="F185" s="75" t="s">
        <v>253</v>
      </c>
    </row>
    <row r="186" spans="1:6" x14ac:dyDescent="0.2">
      <c r="A186" s="61" t="s">
        <v>81</v>
      </c>
      <c r="B186" s="65" t="s">
        <v>84</v>
      </c>
      <c r="C186" s="81">
        <f>4.84+1.51+4+3.4</f>
        <v>13.75</v>
      </c>
      <c r="D186" s="65" t="s">
        <v>266</v>
      </c>
      <c r="E186" s="75" t="s">
        <v>272</v>
      </c>
      <c r="F186" s="75" t="s">
        <v>253</v>
      </c>
    </row>
    <row r="187" spans="1:6" x14ac:dyDescent="0.2">
      <c r="A187" s="62" t="s">
        <v>36</v>
      </c>
      <c r="B187" s="66"/>
      <c r="C187" s="82">
        <f>SUM(C177:C186)</f>
        <v>213.15</v>
      </c>
      <c r="D187" s="66"/>
      <c r="E187" s="105"/>
      <c r="F187" s="105"/>
    </row>
    <row r="189" spans="1:6" x14ac:dyDescent="0.2">
      <c r="A189" s="63" t="s">
        <v>196</v>
      </c>
      <c r="B189" s="64" t="s">
        <v>197</v>
      </c>
      <c r="C189" s="64" t="s">
        <v>66</v>
      </c>
      <c r="D189" s="64" t="s">
        <v>201</v>
      </c>
      <c r="E189" s="94" t="s">
        <v>68</v>
      </c>
      <c r="F189" s="94"/>
    </row>
    <row r="190" spans="1:6" x14ac:dyDescent="0.2">
      <c r="A190" s="61" t="s">
        <v>198</v>
      </c>
      <c r="B190" s="65" t="s">
        <v>199</v>
      </c>
      <c r="C190" s="65">
        <v>66</v>
      </c>
      <c r="D190" s="65" t="s">
        <v>200</v>
      </c>
      <c r="E190" s="80" t="s">
        <v>248</v>
      </c>
      <c r="F190" s="79"/>
    </row>
    <row r="191" spans="1:6" x14ac:dyDescent="0.2">
      <c r="A191" s="62" t="s">
        <v>36</v>
      </c>
      <c r="B191" s="66"/>
      <c r="C191" s="66">
        <f>C190</f>
        <v>66</v>
      </c>
      <c r="D191" s="66"/>
      <c r="E191" s="105"/>
      <c r="F191" s="105"/>
    </row>
  </sheetData>
  <mergeCells count="35">
    <mergeCell ref="E176:F176"/>
    <mergeCell ref="E187:F187"/>
    <mergeCell ref="E189:F189"/>
    <mergeCell ref="E191:F191"/>
    <mergeCell ref="A62:F62"/>
    <mergeCell ref="E169:F169"/>
    <mergeCell ref="E172:F172"/>
    <mergeCell ref="E167:F167"/>
    <mergeCell ref="E131:F131"/>
    <mergeCell ref="E135:F135"/>
    <mergeCell ref="E128:F128"/>
    <mergeCell ref="E99:F99"/>
    <mergeCell ref="E102:F102"/>
    <mergeCell ref="E107:F107"/>
    <mergeCell ref="E126:F126"/>
    <mergeCell ref="E97:F97"/>
    <mergeCell ref="B7:C7"/>
    <mergeCell ref="D7:E7"/>
    <mergeCell ref="A11:F11"/>
    <mergeCell ref="B32:C32"/>
    <mergeCell ref="A34:F34"/>
    <mergeCell ref="C75:E75"/>
    <mergeCell ref="E89:F89"/>
    <mergeCell ref="E53:F53"/>
    <mergeCell ref="E54:F54"/>
    <mergeCell ref="A69:F69"/>
    <mergeCell ref="C73:E73"/>
    <mergeCell ref="C74:E74"/>
    <mergeCell ref="A60:F60"/>
    <mergeCell ref="A59:F59"/>
    <mergeCell ref="A61:F61"/>
    <mergeCell ref="A64:F64"/>
    <mergeCell ref="A65:F65"/>
    <mergeCell ref="A66:F66"/>
    <mergeCell ref="A67:F67"/>
  </mergeCells>
  <phoneticPr fontId="4" type="noConversion"/>
  <hyperlinks>
    <hyperlink ref="C9" r:id="rId1" xr:uid="{00000000-0004-0000-0100-000000000000}"/>
  </hyperlinks>
  <printOptions horizontalCentered="1"/>
  <pageMargins left="0.25" right="0.25" top="0.75" bottom="0.75" header="0.3" footer="0.3"/>
  <pageSetup paperSize="9" scale="93" fitToHeight="0" orientation="portrait" horizontalDpi="0" verticalDpi="0"/>
  <headerFooter>
    <oddHeader>&amp;F</oddHeader>
    <oddFooter>&amp;L&amp;"Tw Cen MT,Normal"&amp;K000000&amp;A&amp;C&amp;"Tw Cen MT Gras,Gras"&amp;K000000INCUB’ETHIC Confidentiel&amp;R&amp;"Tw Cen MT,Normal"&amp;K000000Page &amp;P</oddFooter>
  </headerFooter>
  <rowBreaks count="2" manualBreakCount="2">
    <brk id="67" max="16383" man="1"/>
    <brk id="78" max="1638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1000000}">
          <x14:formula1>
            <xm:f>Feuil4!$B$1:$B$7</xm:f>
          </x14:formula1>
          <xm:sqref>B90:B96 B109:B125</xm:sqref>
        </x14:dataValidation>
        <x14:dataValidation type="list" allowBlank="1" showInputMessage="1" showErrorMessage="1" xr:uid="{00000000-0002-0000-0100-000002000000}">
          <x14:formula1>
            <xm:f>Feuil4!$A$1:$A$16</xm:f>
          </x14:formula1>
          <xm:sqref>A90:A96 A109:A125 A137:A166 A177:A186</xm:sqref>
        </x14:dataValidation>
        <x14:dataValidation type="list" allowBlank="1" showInputMessage="1" showErrorMessage="1" xr:uid="{00000000-0002-0000-0100-000000000000}">
          <x14:formula1>
            <xm:f>Feuil4!$B$1:$B$9</xm:f>
          </x14:formula1>
          <xm:sqref>B136:B166 B177:B186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32"/>
  <sheetViews>
    <sheetView showGridLines="0" tabSelected="1" zoomScaleNormal="100" workbookViewId="0"/>
  </sheetViews>
  <sheetFormatPr baseColWidth="10" defaultColWidth="10.6640625" defaultRowHeight="15" x14ac:dyDescent="0.2"/>
  <cols>
    <col min="1" max="1" width="52.33203125" style="5" customWidth="1"/>
    <col min="2" max="2" width="49.33203125" style="24" customWidth="1"/>
    <col min="3" max="3" width="0.6640625" style="5" customWidth="1"/>
    <col min="4" max="11" width="7.44140625" style="5" customWidth="1"/>
    <col min="12" max="16384" width="10.6640625" style="6"/>
  </cols>
  <sheetData>
    <row r="1" spans="1:11" x14ac:dyDescent="0.2">
      <c r="A1" s="6"/>
      <c r="B1" s="6"/>
    </row>
    <row r="2" spans="1:11" ht="20.25" x14ac:dyDescent="0.3">
      <c r="A2" s="4" t="s">
        <v>297</v>
      </c>
      <c r="B2" s="6"/>
    </row>
    <row r="3" spans="1:11" x14ac:dyDescent="0.2">
      <c r="A3" s="34" t="s">
        <v>219</v>
      </c>
      <c r="B3" s="35"/>
      <c r="C3" s="36"/>
      <c r="D3" s="36"/>
      <c r="E3" s="36"/>
      <c r="F3" s="36"/>
      <c r="G3" s="36"/>
      <c r="H3" s="36"/>
      <c r="I3" s="36"/>
      <c r="J3" s="36"/>
      <c r="K3" s="36"/>
    </row>
    <row r="4" spans="1:11" x14ac:dyDescent="0.2">
      <c r="J4" s="36"/>
      <c r="K4" s="36"/>
    </row>
    <row r="5" spans="1:11" x14ac:dyDescent="0.2">
      <c r="A5" s="37" t="s">
        <v>185</v>
      </c>
      <c r="B5" s="38" t="s">
        <v>115</v>
      </c>
      <c r="C5" s="39"/>
      <c r="D5" s="107" t="s">
        <v>116</v>
      </c>
      <c r="E5" s="108"/>
      <c r="F5" s="108"/>
      <c r="G5" s="108"/>
      <c r="H5" s="108"/>
      <c r="I5" s="108"/>
      <c r="J5" s="108"/>
      <c r="K5" s="109"/>
    </row>
    <row r="6" spans="1:11" x14ac:dyDescent="0.2">
      <c r="A6" s="40" t="s">
        <v>117</v>
      </c>
      <c r="B6" s="83"/>
      <c r="C6" s="42"/>
      <c r="D6" s="48" t="s">
        <v>100</v>
      </c>
      <c r="E6" s="48" t="s">
        <v>102</v>
      </c>
      <c r="F6" s="48" t="s">
        <v>104</v>
      </c>
      <c r="G6" s="48" t="s">
        <v>106</v>
      </c>
      <c r="H6" s="48" t="s">
        <v>108</v>
      </c>
      <c r="I6" s="48" t="s">
        <v>110</v>
      </c>
      <c r="J6" s="48" t="s">
        <v>112</v>
      </c>
      <c r="K6" s="48" t="s">
        <v>114</v>
      </c>
    </row>
    <row r="7" spans="1:11" x14ac:dyDescent="0.2">
      <c r="A7" s="44" t="s">
        <v>136</v>
      </c>
      <c r="B7" s="84" t="s">
        <v>275</v>
      </c>
      <c r="C7" s="36"/>
      <c r="D7" s="47" t="s">
        <v>120</v>
      </c>
      <c r="E7" s="47"/>
      <c r="F7" s="47"/>
      <c r="G7" s="47"/>
      <c r="H7" s="47"/>
      <c r="I7" s="47"/>
      <c r="J7" s="47"/>
      <c r="K7" s="47"/>
    </row>
    <row r="8" spans="1:11" x14ac:dyDescent="0.2">
      <c r="A8" s="44" t="s">
        <v>137</v>
      </c>
      <c r="B8" s="84" t="s">
        <v>275</v>
      </c>
      <c r="C8" s="36"/>
      <c r="D8" s="47" t="s">
        <v>120</v>
      </c>
      <c r="E8" s="47"/>
      <c r="F8" s="47"/>
      <c r="G8" s="47"/>
      <c r="H8" s="47"/>
      <c r="I8" s="47"/>
      <c r="J8" s="47"/>
      <c r="K8" s="47"/>
    </row>
    <row r="9" spans="1:11" x14ac:dyDescent="0.2">
      <c r="A9" s="44" t="s">
        <v>182</v>
      </c>
      <c r="B9" s="84" t="s">
        <v>275</v>
      </c>
      <c r="C9" s="36"/>
      <c r="D9" s="47" t="s">
        <v>120</v>
      </c>
      <c r="E9" s="47"/>
      <c r="F9" s="47"/>
      <c r="G9" s="47"/>
      <c r="H9" s="47"/>
      <c r="I9" s="47"/>
      <c r="J9" s="47"/>
      <c r="K9" s="47"/>
    </row>
    <row r="10" spans="1:11" x14ac:dyDescent="0.2">
      <c r="A10" s="44" t="s">
        <v>183</v>
      </c>
      <c r="B10" s="84" t="s">
        <v>275</v>
      </c>
      <c r="C10" s="36"/>
      <c r="D10" s="47" t="s">
        <v>120</v>
      </c>
      <c r="E10" s="47"/>
      <c r="F10" s="47"/>
      <c r="G10" s="47"/>
      <c r="H10" s="47"/>
      <c r="I10" s="47"/>
      <c r="J10" s="47"/>
      <c r="K10" s="47"/>
    </row>
    <row r="11" spans="1:11" x14ac:dyDescent="0.2">
      <c r="A11" s="44" t="s">
        <v>139</v>
      </c>
      <c r="B11" s="46"/>
      <c r="C11" s="36"/>
      <c r="D11" s="47"/>
      <c r="E11" s="47"/>
      <c r="F11" s="47"/>
      <c r="G11" s="47"/>
      <c r="H11" s="47" t="s">
        <v>120</v>
      </c>
      <c r="I11" s="47"/>
      <c r="J11" s="47"/>
      <c r="K11" s="47"/>
    </row>
    <row r="12" spans="1:11" x14ac:dyDescent="0.2">
      <c r="A12" s="44" t="s">
        <v>224</v>
      </c>
      <c r="B12" s="60"/>
      <c r="C12" s="36"/>
      <c r="D12" s="47"/>
      <c r="E12" s="47"/>
      <c r="F12" s="47"/>
      <c r="G12" s="47"/>
      <c r="H12" s="47"/>
      <c r="I12" s="47"/>
      <c r="J12" s="47"/>
      <c r="K12" s="47" t="s">
        <v>120</v>
      </c>
    </row>
    <row r="13" spans="1:11" x14ac:dyDescent="0.2">
      <c r="A13" s="40" t="s">
        <v>122</v>
      </c>
      <c r="B13" s="41"/>
      <c r="C13" s="42"/>
      <c r="D13" s="48" t="s">
        <v>100</v>
      </c>
      <c r="E13" s="48" t="s">
        <v>140</v>
      </c>
      <c r="F13" s="48" t="s">
        <v>104</v>
      </c>
      <c r="G13" s="48" t="s">
        <v>106</v>
      </c>
      <c r="H13" s="48" t="s">
        <v>108</v>
      </c>
      <c r="I13" s="48" t="s">
        <v>110</v>
      </c>
      <c r="J13" s="48" t="s">
        <v>112</v>
      </c>
      <c r="K13" s="48" t="s">
        <v>114</v>
      </c>
    </row>
    <row r="14" spans="1:11" x14ac:dyDescent="0.2">
      <c r="A14" s="44" t="s">
        <v>123</v>
      </c>
      <c r="B14" s="46" t="s">
        <v>186</v>
      </c>
      <c r="C14" s="36"/>
      <c r="D14" s="47" t="s">
        <v>120</v>
      </c>
      <c r="E14" s="47"/>
      <c r="F14" s="47"/>
      <c r="G14" s="47"/>
      <c r="H14" s="47"/>
      <c r="I14" s="47"/>
      <c r="J14" s="47"/>
      <c r="K14" s="47"/>
    </row>
    <row r="15" spans="1:11" x14ac:dyDescent="0.2">
      <c r="A15" s="44" t="s">
        <v>124</v>
      </c>
      <c r="B15" s="56"/>
      <c r="C15" s="36"/>
      <c r="D15" s="47" t="s">
        <v>120</v>
      </c>
      <c r="E15" s="47"/>
      <c r="F15" s="47"/>
      <c r="G15" s="47"/>
      <c r="H15" s="47"/>
      <c r="I15" s="47"/>
      <c r="J15" s="47"/>
      <c r="K15" s="47"/>
    </row>
    <row r="16" spans="1:11" x14ac:dyDescent="0.2">
      <c r="A16" s="44" t="s">
        <v>125</v>
      </c>
      <c r="B16" s="46"/>
      <c r="C16" s="36"/>
      <c r="D16" s="47"/>
      <c r="E16" s="47"/>
      <c r="F16" s="47"/>
      <c r="G16" s="47"/>
      <c r="H16" s="47"/>
      <c r="I16" s="47" t="s">
        <v>120</v>
      </c>
      <c r="J16" s="47"/>
      <c r="K16" s="47"/>
    </row>
    <row r="17" spans="1:11" x14ac:dyDescent="0.2">
      <c r="A17" s="40" t="s">
        <v>126</v>
      </c>
      <c r="B17" s="83"/>
      <c r="C17" s="42"/>
      <c r="D17" s="48" t="s">
        <v>100</v>
      </c>
      <c r="E17" s="48" t="s">
        <v>102</v>
      </c>
      <c r="F17" s="48" t="s">
        <v>104</v>
      </c>
      <c r="G17" s="48" t="s">
        <v>106</v>
      </c>
      <c r="H17" s="48" t="s">
        <v>108</v>
      </c>
      <c r="I17" s="48" t="s">
        <v>110</v>
      </c>
      <c r="J17" s="48" t="s">
        <v>112</v>
      </c>
      <c r="K17" s="48" t="s">
        <v>114</v>
      </c>
    </row>
    <row r="18" spans="1:11" x14ac:dyDescent="0.2">
      <c r="A18" s="44" t="s">
        <v>127</v>
      </c>
      <c r="B18" s="84" t="s">
        <v>275</v>
      </c>
      <c r="C18" s="36"/>
      <c r="D18" s="47" t="s">
        <v>120</v>
      </c>
      <c r="E18" s="47"/>
      <c r="F18" s="47"/>
      <c r="G18" s="47"/>
      <c r="H18" s="47"/>
      <c r="I18" s="47"/>
      <c r="J18" s="47"/>
      <c r="K18" s="47"/>
    </row>
    <row r="19" spans="1:11" x14ac:dyDescent="0.2">
      <c r="A19" s="44" t="s">
        <v>129</v>
      </c>
      <c r="B19" s="46"/>
      <c r="C19" s="36"/>
      <c r="D19" s="47"/>
      <c r="E19" s="47"/>
      <c r="F19" s="47"/>
      <c r="G19" s="47"/>
      <c r="H19" s="47" t="s">
        <v>120</v>
      </c>
      <c r="I19" s="47"/>
      <c r="J19" s="47"/>
      <c r="K19" s="47"/>
    </row>
    <row r="20" spans="1:11" x14ac:dyDescent="0.2">
      <c r="A20" s="44" t="s">
        <v>141</v>
      </c>
      <c r="B20" s="46"/>
      <c r="C20" s="36"/>
      <c r="D20" s="47"/>
      <c r="E20" s="47"/>
      <c r="F20" s="47"/>
      <c r="G20" s="47"/>
      <c r="H20" s="47" t="s">
        <v>120</v>
      </c>
      <c r="I20" s="47"/>
      <c r="J20" s="47"/>
      <c r="K20" s="47"/>
    </row>
    <row r="21" spans="1:11" x14ac:dyDescent="0.2">
      <c r="A21" s="40" t="s">
        <v>130</v>
      </c>
      <c r="B21" s="41"/>
      <c r="C21" s="42"/>
      <c r="D21" s="48" t="s">
        <v>100</v>
      </c>
      <c r="E21" s="48" t="s">
        <v>102</v>
      </c>
      <c r="F21" s="48" t="s">
        <v>104</v>
      </c>
      <c r="G21" s="48" t="s">
        <v>106</v>
      </c>
      <c r="H21" s="48" t="s">
        <v>108</v>
      </c>
      <c r="I21" s="48" t="s">
        <v>110</v>
      </c>
      <c r="J21" s="48" t="s">
        <v>112</v>
      </c>
      <c r="K21" s="48" t="s">
        <v>114</v>
      </c>
    </row>
    <row r="22" spans="1:11" x14ac:dyDescent="0.2">
      <c r="A22" s="44" t="s">
        <v>131</v>
      </c>
      <c r="B22" s="46"/>
      <c r="C22" s="36"/>
      <c r="D22" s="47"/>
      <c r="E22" s="47"/>
      <c r="F22" s="47"/>
      <c r="G22" s="47" t="s">
        <v>120</v>
      </c>
      <c r="H22" s="47"/>
      <c r="I22" s="47"/>
      <c r="J22" s="47"/>
      <c r="K22" s="47"/>
    </row>
    <row r="23" spans="1:11" x14ac:dyDescent="0.2">
      <c r="A23" s="44" t="s">
        <v>142</v>
      </c>
      <c r="B23" s="46"/>
      <c r="C23" s="36"/>
      <c r="D23" s="47"/>
      <c r="E23" s="47"/>
      <c r="F23" s="47"/>
      <c r="G23" s="47" t="s">
        <v>120</v>
      </c>
      <c r="H23" s="47"/>
      <c r="I23" s="47"/>
      <c r="J23" s="47"/>
      <c r="K23" s="47"/>
    </row>
    <row r="24" spans="1:11" x14ac:dyDescent="0.2">
      <c r="A24" s="44" t="s">
        <v>143</v>
      </c>
      <c r="B24" s="46"/>
      <c r="C24" s="36"/>
      <c r="D24" s="47"/>
      <c r="E24" s="47"/>
      <c r="F24" s="47"/>
      <c r="G24" s="47" t="s">
        <v>120</v>
      </c>
      <c r="H24" s="47"/>
      <c r="I24" s="47"/>
      <c r="J24" s="47"/>
      <c r="K24" s="47"/>
    </row>
    <row r="25" spans="1:11" x14ac:dyDescent="0.2">
      <c r="A25" s="44" t="s">
        <v>132</v>
      </c>
      <c r="B25" s="46"/>
      <c r="C25" s="36"/>
      <c r="D25" s="47"/>
      <c r="E25" s="47"/>
      <c r="F25" s="47"/>
      <c r="G25" s="47" t="s">
        <v>120</v>
      </c>
      <c r="H25" s="47"/>
      <c r="I25" s="47"/>
      <c r="J25" s="47"/>
      <c r="K25" s="47"/>
    </row>
    <row r="26" spans="1:11" x14ac:dyDescent="0.2">
      <c r="A26" s="44" t="s">
        <v>134</v>
      </c>
      <c r="B26" s="46"/>
      <c r="C26" s="36"/>
      <c r="D26" s="47"/>
      <c r="E26" s="47"/>
      <c r="F26" s="47"/>
      <c r="G26" s="47"/>
      <c r="H26" s="47" t="s">
        <v>120</v>
      </c>
      <c r="I26" s="47"/>
      <c r="J26" s="47"/>
      <c r="K26" s="47"/>
    </row>
    <row r="27" spans="1:11" x14ac:dyDescent="0.2">
      <c r="A27" s="44" t="s">
        <v>144</v>
      </c>
      <c r="B27" s="46"/>
      <c r="C27" s="36"/>
      <c r="D27" s="47"/>
      <c r="E27" s="47"/>
      <c r="F27" s="47"/>
      <c r="G27" s="47"/>
      <c r="H27" s="47" t="s">
        <v>120</v>
      </c>
      <c r="I27" s="47"/>
      <c r="J27" s="47"/>
      <c r="K27" s="47"/>
    </row>
    <row r="28" spans="1:11" x14ac:dyDescent="0.2">
      <c r="A28" s="44" t="s">
        <v>135</v>
      </c>
      <c r="B28" s="46"/>
      <c r="C28" s="36"/>
      <c r="D28" s="47"/>
      <c r="E28" s="47"/>
      <c r="F28" s="47"/>
      <c r="G28" s="47"/>
      <c r="H28" s="47" t="s">
        <v>120</v>
      </c>
      <c r="I28" s="47"/>
      <c r="J28" s="47"/>
      <c r="K28" s="47"/>
    </row>
    <row r="29" spans="1:11" x14ac:dyDescent="0.2">
      <c r="A29" s="49"/>
      <c r="B29" s="49"/>
    </row>
    <row r="30" spans="1:11" x14ac:dyDescent="0.2">
      <c r="A30" s="37" t="s">
        <v>75</v>
      </c>
      <c r="B30" s="38" t="s">
        <v>115</v>
      </c>
      <c r="C30" s="39"/>
      <c r="D30" s="107" t="s">
        <v>116</v>
      </c>
      <c r="E30" s="108"/>
      <c r="F30" s="108"/>
      <c r="G30" s="108"/>
      <c r="H30" s="108"/>
      <c r="I30" s="108"/>
      <c r="J30" s="108"/>
      <c r="K30" s="109"/>
    </row>
    <row r="31" spans="1:11" x14ac:dyDescent="0.2">
      <c r="A31" s="40" t="s">
        <v>117</v>
      </c>
      <c r="B31" s="41"/>
      <c r="C31" s="42"/>
      <c r="D31" s="43" t="s">
        <v>100</v>
      </c>
      <c r="E31" s="43" t="s">
        <v>102</v>
      </c>
      <c r="F31" s="43" t="s">
        <v>104</v>
      </c>
      <c r="G31" s="43" t="s">
        <v>106</v>
      </c>
      <c r="H31" s="43" t="s">
        <v>108</v>
      </c>
      <c r="I31" s="43" t="s">
        <v>110</v>
      </c>
      <c r="J31" s="43" t="s">
        <v>112</v>
      </c>
      <c r="K31" s="43" t="s">
        <v>114</v>
      </c>
    </row>
    <row r="32" spans="1:11" x14ac:dyDescent="0.2">
      <c r="A32" s="44" t="s">
        <v>136</v>
      </c>
      <c r="B32" s="46"/>
      <c r="C32" s="36"/>
      <c r="D32" s="47"/>
      <c r="E32" s="47" t="s">
        <v>120</v>
      </c>
      <c r="F32" s="47"/>
      <c r="G32" s="47"/>
      <c r="H32" s="47"/>
      <c r="I32" s="47"/>
      <c r="J32" s="47"/>
      <c r="K32" s="47"/>
    </row>
    <row r="33" spans="1:11" x14ac:dyDescent="0.2">
      <c r="A33" s="44" t="s">
        <v>182</v>
      </c>
      <c r="B33" s="46" t="s">
        <v>119</v>
      </c>
      <c r="C33" s="36"/>
      <c r="D33" s="47"/>
      <c r="E33" s="47" t="s">
        <v>120</v>
      </c>
      <c r="F33" s="47"/>
      <c r="G33" s="47"/>
      <c r="H33" s="47"/>
      <c r="I33" s="47"/>
      <c r="J33" s="47"/>
      <c r="K33" s="47"/>
    </row>
    <row r="34" spans="1:11" x14ac:dyDescent="0.2">
      <c r="A34" s="44" t="s">
        <v>183</v>
      </c>
      <c r="B34" s="46"/>
      <c r="C34" s="36"/>
      <c r="D34" s="47"/>
      <c r="E34" s="47" t="s">
        <v>120</v>
      </c>
      <c r="F34" s="47"/>
      <c r="G34" s="47"/>
      <c r="H34" s="47"/>
      <c r="I34" s="47"/>
      <c r="J34" s="47"/>
      <c r="K34" s="47"/>
    </row>
    <row r="35" spans="1:11" x14ac:dyDescent="0.2">
      <c r="A35" s="44" t="s">
        <v>139</v>
      </c>
      <c r="B35" s="46"/>
      <c r="C35" s="36"/>
      <c r="D35" s="47"/>
      <c r="E35" s="47"/>
      <c r="F35" s="47"/>
      <c r="G35" s="47"/>
      <c r="H35" s="47"/>
      <c r="I35" s="47" t="s">
        <v>120</v>
      </c>
      <c r="J35" s="47"/>
      <c r="K35" s="47"/>
    </row>
    <row r="36" spans="1:11" x14ac:dyDescent="0.2">
      <c r="A36" s="44" t="s">
        <v>226</v>
      </c>
      <c r="B36" s="60"/>
      <c r="C36" s="36"/>
      <c r="D36" s="47"/>
      <c r="E36" s="47"/>
      <c r="F36" s="47"/>
      <c r="G36" s="47"/>
      <c r="H36" s="47"/>
      <c r="I36" s="47"/>
      <c r="J36" s="47" t="s">
        <v>120</v>
      </c>
      <c r="K36" s="47"/>
    </row>
    <row r="37" spans="1:11" x14ac:dyDescent="0.2">
      <c r="A37" s="40" t="s">
        <v>122</v>
      </c>
      <c r="B37" s="41"/>
      <c r="C37" s="42"/>
      <c r="D37" s="48" t="s">
        <v>100</v>
      </c>
      <c r="E37" s="48" t="s">
        <v>102</v>
      </c>
      <c r="F37" s="48" t="s">
        <v>104</v>
      </c>
      <c r="G37" s="48" t="s">
        <v>106</v>
      </c>
      <c r="H37" s="48" t="s">
        <v>108</v>
      </c>
      <c r="I37" s="48" t="s">
        <v>110</v>
      </c>
      <c r="J37" s="48" t="s">
        <v>112</v>
      </c>
      <c r="K37" s="48" t="s">
        <v>114</v>
      </c>
    </row>
    <row r="38" spans="1:11" x14ac:dyDescent="0.2">
      <c r="A38" s="44" t="s">
        <v>123</v>
      </c>
      <c r="B38" s="52"/>
      <c r="C38" s="36"/>
      <c r="D38" s="47" t="s">
        <v>120</v>
      </c>
      <c r="E38" s="47"/>
      <c r="F38" s="47"/>
      <c r="G38" s="47"/>
      <c r="H38" s="47"/>
      <c r="I38" s="47"/>
      <c r="J38" s="47"/>
      <c r="K38" s="47"/>
    </row>
    <row r="39" spans="1:11" x14ac:dyDescent="0.2">
      <c r="A39" s="44" t="s">
        <v>124</v>
      </c>
      <c r="B39" s="52"/>
      <c r="C39" s="36"/>
      <c r="D39" s="47" t="s">
        <v>120</v>
      </c>
      <c r="E39" s="47"/>
      <c r="F39" s="47"/>
      <c r="G39" s="47"/>
      <c r="H39" s="47"/>
      <c r="I39" s="47"/>
      <c r="J39" s="47"/>
      <c r="K39" s="47"/>
    </row>
    <row r="40" spans="1:11" x14ac:dyDescent="0.2">
      <c r="A40" s="44" t="s">
        <v>125</v>
      </c>
      <c r="B40" s="46"/>
      <c r="C40" s="36"/>
      <c r="D40" s="47"/>
      <c r="E40" s="47"/>
      <c r="F40" s="47"/>
      <c r="G40" s="47"/>
      <c r="H40" s="47" t="s">
        <v>120</v>
      </c>
      <c r="I40" s="47"/>
      <c r="J40" s="47"/>
      <c r="K40" s="47"/>
    </row>
    <row r="41" spans="1:11" x14ac:dyDescent="0.2">
      <c r="A41" s="40" t="s">
        <v>126</v>
      </c>
      <c r="B41" s="41"/>
      <c r="C41" s="42"/>
      <c r="D41" s="48" t="s">
        <v>100</v>
      </c>
      <c r="E41" s="48" t="s">
        <v>102</v>
      </c>
      <c r="F41" s="48" t="s">
        <v>104</v>
      </c>
      <c r="G41" s="48" t="s">
        <v>106</v>
      </c>
      <c r="H41" s="48" t="s">
        <v>108</v>
      </c>
      <c r="I41" s="48" t="s">
        <v>110</v>
      </c>
      <c r="J41" s="48" t="s">
        <v>112</v>
      </c>
      <c r="K41" s="48" t="s">
        <v>114</v>
      </c>
    </row>
    <row r="42" spans="1:11" x14ac:dyDescent="0.2">
      <c r="A42" s="44" t="s">
        <v>127</v>
      </c>
      <c r="B42" s="46"/>
      <c r="C42" s="36"/>
      <c r="D42" s="47"/>
      <c r="E42" s="47" t="s">
        <v>120</v>
      </c>
      <c r="F42" s="47"/>
      <c r="G42" s="47"/>
      <c r="H42" s="47"/>
      <c r="I42" s="47"/>
      <c r="J42" s="47"/>
      <c r="K42" s="47"/>
    </row>
    <row r="43" spans="1:11" x14ac:dyDescent="0.2">
      <c r="A43" s="44" t="s">
        <v>129</v>
      </c>
      <c r="B43" s="46"/>
      <c r="C43" s="36"/>
      <c r="D43" s="47"/>
      <c r="E43" s="47"/>
      <c r="F43" s="47"/>
      <c r="G43" s="47"/>
      <c r="H43" s="47" t="s">
        <v>120</v>
      </c>
      <c r="I43" s="47"/>
      <c r="J43" s="47"/>
      <c r="K43" s="47"/>
    </row>
    <row r="44" spans="1:11" x14ac:dyDescent="0.2">
      <c r="A44" s="44" t="s">
        <v>141</v>
      </c>
      <c r="B44" s="46"/>
      <c r="C44" s="36"/>
      <c r="D44" s="47"/>
      <c r="E44" s="47"/>
      <c r="F44" s="47"/>
      <c r="G44" s="47"/>
      <c r="H44" s="47"/>
      <c r="I44" s="47" t="s">
        <v>120</v>
      </c>
      <c r="J44" s="47"/>
      <c r="K44" s="47"/>
    </row>
    <row r="45" spans="1:11" x14ac:dyDescent="0.2">
      <c r="A45" s="40" t="s">
        <v>130</v>
      </c>
      <c r="B45" s="41"/>
      <c r="C45" s="42"/>
      <c r="D45" s="48" t="s">
        <v>100</v>
      </c>
      <c r="E45" s="48" t="s">
        <v>102</v>
      </c>
      <c r="F45" s="48" t="s">
        <v>104</v>
      </c>
      <c r="G45" s="48" t="s">
        <v>106</v>
      </c>
      <c r="H45" s="48" t="s">
        <v>108</v>
      </c>
      <c r="I45" s="48" t="s">
        <v>110</v>
      </c>
      <c r="J45" s="48" t="s">
        <v>112</v>
      </c>
      <c r="K45" s="48" t="s">
        <v>114</v>
      </c>
    </row>
    <row r="46" spans="1:11" x14ac:dyDescent="0.2">
      <c r="A46" s="44" t="s">
        <v>131</v>
      </c>
      <c r="B46" s="46"/>
      <c r="C46" s="36"/>
      <c r="D46" s="47"/>
      <c r="E46" s="47"/>
      <c r="F46" s="47" t="s">
        <v>120</v>
      </c>
      <c r="G46" s="47"/>
      <c r="H46" s="47"/>
      <c r="I46" s="47"/>
      <c r="J46" s="47"/>
      <c r="K46" s="47"/>
    </row>
    <row r="47" spans="1:11" x14ac:dyDescent="0.2">
      <c r="A47" s="44" t="s">
        <v>142</v>
      </c>
      <c r="B47" s="46"/>
      <c r="C47" s="36"/>
      <c r="D47" s="47"/>
      <c r="E47" s="47"/>
      <c r="F47" s="47"/>
      <c r="G47" s="47" t="s">
        <v>120</v>
      </c>
      <c r="H47" s="47"/>
      <c r="I47" s="47"/>
      <c r="J47" s="47"/>
      <c r="K47" s="47"/>
    </row>
    <row r="48" spans="1:11" x14ac:dyDescent="0.2">
      <c r="A48" s="44" t="s">
        <v>143</v>
      </c>
      <c r="B48" s="46"/>
      <c r="C48" s="36"/>
      <c r="D48" s="47"/>
      <c r="E48" s="47"/>
      <c r="F48" s="47"/>
      <c r="G48" s="47" t="s">
        <v>120</v>
      </c>
      <c r="H48" s="47"/>
      <c r="I48" s="47"/>
      <c r="J48" s="47"/>
      <c r="K48" s="47"/>
    </row>
    <row r="49" spans="1:11" x14ac:dyDescent="0.2">
      <c r="A49" s="44" t="s">
        <v>132</v>
      </c>
      <c r="B49" s="46"/>
      <c r="C49" s="36"/>
      <c r="D49" s="47"/>
      <c r="E49" s="47"/>
      <c r="F49" s="47" t="s">
        <v>120</v>
      </c>
      <c r="G49" s="47"/>
      <c r="H49" s="47"/>
      <c r="I49" s="47"/>
      <c r="J49" s="47"/>
      <c r="K49" s="47"/>
    </row>
    <row r="50" spans="1:11" x14ac:dyDescent="0.2">
      <c r="A50" s="44" t="s">
        <v>225</v>
      </c>
      <c r="B50" s="46"/>
      <c r="C50" s="36"/>
      <c r="D50" s="47"/>
      <c r="E50" s="47"/>
      <c r="F50" s="47"/>
      <c r="G50" s="47"/>
      <c r="H50" s="47" t="s">
        <v>120</v>
      </c>
      <c r="I50" s="47"/>
      <c r="J50" s="47"/>
      <c r="K50" s="47"/>
    </row>
    <row r="51" spans="1:11" x14ac:dyDescent="0.2">
      <c r="A51" s="49"/>
      <c r="B51" s="49"/>
    </row>
    <row r="52" spans="1:11" x14ac:dyDescent="0.2">
      <c r="A52" s="37" t="s">
        <v>291</v>
      </c>
      <c r="B52" s="38" t="s">
        <v>115</v>
      </c>
      <c r="C52" s="39"/>
      <c r="D52" s="107" t="s">
        <v>116</v>
      </c>
      <c r="E52" s="108"/>
      <c r="F52" s="108"/>
      <c r="G52" s="108"/>
      <c r="H52" s="108"/>
      <c r="I52" s="108"/>
      <c r="J52" s="108"/>
      <c r="K52" s="109"/>
    </row>
    <row r="53" spans="1:11" x14ac:dyDescent="0.2">
      <c r="A53" s="40" t="s">
        <v>117</v>
      </c>
      <c r="B53" s="83" t="s">
        <v>188</v>
      </c>
      <c r="C53" s="42"/>
      <c r="D53" s="43" t="s">
        <v>100</v>
      </c>
      <c r="E53" s="43" t="s">
        <v>102</v>
      </c>
      <c r="F53" s="43" t="s">
        <v>104</v>
      </c>
      <c r="G53" s="43" t="s">
        <v>106</v>
      </c>
      <c r="H53" s="43" t="s">
        <v>108</v>
      </c>
      <c r="I53" s="43" t="s">
        <v>110</v>
      </c>
      <c r="J53" s="43" t="s">
        <v>112</v>
      </c>
      <c r="K53" s="43" t="s">
        <v>114</v>
      </c>
    </row>
    <row r="54" spans="1:11" x14ac:dyDescent="0.2">
      <c r="A54" s="44" t="s">
        <v>136</v>
      </c>
      <c r="B54" s="46"/>
      <c r="C54" s="36"/>
      <c r="D54" s="47" t="s">
        <v>120</v>
      </c>
      <c r="E54" s="47"/>
      <c r="F54" s="47"/>
      <c r="G54" s="47"/>
      <c r="H54" s="47"/>
      <c r="I54" s="47"/>
      <c r="J54" s="47"/>
      <c r="K54" s="47"/>
    </row>
    <row r="55" spans="1:11" x14ac:dyDescent="0.2">
      <c r="A55" s="44" t="s">
        <v>145</v>
      </c>
      <c r="B55" s="46" t="s">
        <v>276</v>
      </c>
      <c r="C55" s="36"/>
      <c r="D55" s="47"/>
      <c r="E55" s="47"/>
      <c r="F55" s="47"/>
      <c r="G55" s="47"/>
      <c r="H55" s="47"/>
      <c r="I55" s="47"/>
      <c r="J55" s="47" t="s">
        <v>120</v>
      </c>
      <c r="K55" s="47"/>
    </row>
    <row r="56" spans="1:11" x14ac:dyDescent="0.2">
      <c r="A56" s="44" t="s">
        <v>182</v>
      </c>
      <c r="B56" s="46" t="s">
        <v>119</v>
      </c>
      <c r="C56" s="36"/>
      <c r="D56" s="47" t="s">
        <v>120</v>
      </c>
      <c r="E56" s="47"/>
      <c r="F56" s="47"/>
      <c r="G56" s="47"/>
      <c r="H56" s="47"/>
      <c r="I56" s="47"/>
      <c r="J56" s="47"/>
      <c r="K56" s="47"/>
    </row>
    <row r="57" spans="1:11" x14ac:dyDescent="0.2">
      <c r="A57" s="40" t="s">
        <v>122</v>
      </c>
      <c r="B57" s="41"/>
      <c r="C57" s="42"/>
      <c r="D57" s="48" t="s">
        <v>100</v>
      </c>
      <c r="E57" s="48" t="s">
        <v>102</v>
      </c>
      <c r="F57" s="48" t="s">
        <v>104</v>
      </c>
      <c r="G57" s="48" t="s">
        <v>106</v>
      </c>
      <c r="H57" s="48" t="s">
        <v>108</v>
      </c>
      <c r="I57" s="48" t="s">
        <v>110</v>
      </c>
      <c r="J57" s="48" t="s">
        <v>112</v>
      </c>
      <c r="K57" s="48" t="s">
        <v>114</v>
      </c>
    </row>
    <row r="58" spans="1:11" x14ac:dyDescent="0.2">
      <c r="A58" s="44" t="s">
        <v>123</v>
      </c>
      <c r="B58" s="56"/>
      <c r="C58" s="36"/>
      <c r="D58" s="47" t="s">
        <v>120</v>
      </c>
      <c r="E58" s="47"/>
      <c r="F58" s="47"/>
      <c r="G58" s="47"/>
      <c r="H58" s="47"/>
      <c r="I58" s="47"/>
      <c r="J58" s="47"/>
      <c r="K58" s="47"/>
    </row>
    <row r="59" spans="1:11" x14ac:dyDescent="0.2">
      <c r="A59" s="44" t="s">
        <v>124</v>
      </c>
      <c r="B59" s="56"/>
      <c r="C59" s="36"/>
      <c r="D59" s="47" t="s">
        <v>120</v>
      </c>
      <c r="E59" s="47"/>
      <c r="F59" s="47"/>
      <c r="G59" s="47"/>
      <c r="H59" s="47"/>
      <c r="I59" s="47"/>
      <c r="J59" s="47"/>
      <c r="K59" s="47"/>
    </row>
    <row r="60" spans="1:11" x14ac:dyDescent="0.2">
      <c r="A60" s="44" t="s">
        <v>125</v>
      </c>
      <c r="B60" s="46"/>
      <c r="C60" s="36"/>
      <c r="D60" s="47"/>
      <c r="E60" s="47"/>
      <c r="F60" s="47"/>
      <c r="G60" s="47"/>
      <c r="H60" s="47"/>
      <c r="I60" s="47" t="s">
        <v>120</v>
      </c>
      <c r="J60" s="47"/>
      <c r="K60" s="47"/>
    </row>
    <row r="61" spans="1:11" x14ac:dyDescent="0.2">
      <c r="A61" s="40" t="s">
        <v>126</v>
      </c>
      <c r="B61" s="41"/>
      <c r="C61" s="42"/>
      <c r="D61" s="48" t="s">
        <v>100</v>
      </c>
      <c r="E61" s="48" t="s">
        <v>102</v>
      </c>
      <c r="F61" s="48" t="s">
        <v>104</v>
      </c>
      <c r="G61" s="48" t="s">
        <v>106</v>
      </c>
      <c r="H61" s="48" t="s">
        <v>108</v>
      </c>
      <c r="I61" s="48" t="s">
        <v>110</v>
      </c>
      <c r="J61" s="48" t="s">
        <v>112</v>
      </c>
      <c r="K61" s="48" t="s">
        <v>114</v>
      </c>
    </row>
    <row r="62" spans="1:11" x14ac:dyDescent="0.2">
      <c r="A62" s="44" t="s">
        <v>127</v>
      </c>
      <c r="B62" s="46"/>
      <c r="C62" s="36"/>
      <c r="D62" s="47" t="s">
        <v>120</v>
      </c>
      <c r="E62" s="47"/>
      <c r="F62" s="47"/>
      <c r="G62" s="47"/>
      <c r="H62" s="47"/>
      <c r="I62" s="47"/>
      <c r="J62" s="47"/>
      <c r="K62" s="47"/>
    </row>
    <row r="63" spans="1:11" x14ac:dyDescent="0.2">
      <c r="A63" s="44" t="s">
        <v>128</v>
      </c>
      <c r="B63" s="46"/>
      <c r="C63" s="36"/>
      <c r="D63" s="47"/>
      <c r="E63" s="47"/>
      <c r="F63" s="47" t="s">
        <v>120</v>
      </c>
      <c r="G63" s="47"/>
      <c r="H63" s="47"/>
      <c r="I63" s="47"/>
      <c r="J63" s="47"/>
      <c r="K63" s="47"/>
    </row>
    <row r="64" spans="1:11" x14ac:dyDescent="0.2">
      <c r="A64" s="40" t="s">
        <v>130</v>
      </c>
      <c r="B64" s="41"/>
      <c r="C64" s="42"/>
      <c r="D64" s="48" t="s">
        <v>100</v>
      </c>
      <c r="E64" s="48" t="s">
        <v>102</v>
      </c>
      <c r="F64" s="48" t="s">
        <v>104</v>
      </c>
      <c r="G64" s="48" t="s">
        <v>106</v>
      </c>
      <c r="H64" s="48" t="s">
        <v>108</v>
      </c>
      <c r="I64" s="48" t="s">
        <v>110</v>
      </c>
      <c r="J64" s="48" t="s">
        <v>112</v>
      </c>
      <c r="K64" s="48" t="s">
        <v>114</v>
      </c>
    </row>
    <row r="65" spans="1:11" x14ac:dyDescent="0.2">
      <c r="A65" s="44" t="s">
        <v>131</v>
      </c>
      <c r="B65" s="46"/>
      <c r="C65" s="36"/>
      <c r="D65" s="47"/>
      <c r="E65" s="47"/>
      <c r="F65" s="47" t="s">
        <v>120</v>
      </c>
      <c r="G65" s="47"/>
      <c r="H65" s="47"/>
      <c r="I65" s="47"/>
      <c r="J65" s="47"/>
      <c r="K65" s="47"/>
    </row>
    <row r="66" spans="1:11" x14ac:dyDescent="0.2">
      <c r="A66" s="44" t="s">
        <v>142</v>
      </c>
      <c r="B66" s="46"/>
      <c r="C66" s="36"/>
      <c r="D66" s="47"/>
      <c r="E66" s="47"/>
      <c r="F66" s="47" t="s">
        <v>120</v>
      </c>
      <c r="G66" s="47"/>
      <c r="H66" s="47"/>
      <c r="I66" s="47"/>
      <c r="J66" s="47"/>
      <c r="K66" s="47"/>
    </row>
    <row r="67" spans="1:11" x14ac:dyDescent="0.2">
      <c r="A67" s="44" t="s">
        <v>132</v>
      </c>
      <c r="B67" s="46"/>
      <c r="C67" s="36"/>
      <c r="D67" s="47"/>
      <c r="E67" s="47"/>
      <c r="F67" s="47" t="s">
        <v>120</v>
      </c>
      <c r="G67" s="47"/>
      <c r="H67" s="47"/>
      <c r="I67" s="47"/>
      <c r="J67" s="47"/>
      <c r="K67" s="47"/>
    </row>
    <row r="68" spans="1:11" x14ac:dyDescent="0.2">
      <c r="A68" s="44" t="s">
        <v>134</v>
      </c>
      <c r="B68" s="46"/>
      <c r="C68" s="36"/>
      <c r="D68" s="47"/>
      <c r="E68" s="47"/>
      <c r="F68" s="47"/>
      <c r="G68" s="47"/>
      <c r="H68" s="47" t="s">
        <v>120</v>
      </c>
      <c r="I68" s="47"/>
      <c r="J68" s="47"/>
      <c r="K68" s="47"/>
    </row>
    <row r="69" spans="1:11" x14ac:dyDescent="0.2">
      <c r="A69" s="44" t="s">
        <v>135</v>
      </c>
      <c r="B69" s="46"/>
      <c r="C69" s="36"/>
      <c r="D69" s="47"/>
      <c r="E69" s="47"/>
      <c r="F69" s="47"/>
      <c r="G69" s="47"/>
      <c r="H69" s="47" t="s">
        <v>120</v>
      </c>
      <c r="I69" s="47"/>
      <c r="J69" s="47"/>
      <c r="K69" s="47"/>
    </row>
    <row r="70" spans="1:11" x14ac:dyDescent="0.2">
      <c r="A70" s="49"/>
    </row>
    <row r="71" spans="1:11" x14ac:dyDescent="0.2">
      <c r="A71" s="37" t="s">
        <v>187</v>
      </c>
      <c r="B71" s="38" t="s">
        <v>115</v>
      </c>
      <c r="C71" s="39"/>
      <c r="D71" s="107" t="s">
        <v>116</v>
      </c>
      <c r="E71" s="108"/>
      <c r="F71" s="108"/>
      <c r="G71" s="108"/>
      <c r="H71" s="108"/>
      <c r="I71" s="108"/>
      <c r="J71" s="108"/>
      <c r="K71" s="109"/>
    </row>
    <row r="72" spans="1:11" x14ac:dyDescent="0.2">
      <c r="A72" s="40" t="s">
        <v>117</v>
      </c>
      <c r="B72" s="41"/>
      <c r="C72" s="42"/>
      <c r="D72" s="43" t="s">
        <v>100</v>
      </c>
      <c r="E72" s="43" t="s">
        <v>102</v>
      </c>
      <c r="F72" s="43" t="s">
        <v>104</v>
      </c>
      <c r="G72" s="43" t="s">
        <v>106</v>
      </c>
      <c r="H72" s="43" t="s">
        <v>108</v>
      </c>
      <c r="I72" s="43" t="s">
        <v>110</v>
      </c>
      <c r="J72" s="43" t="s">
        <v>112</v>
      </c>
      <c r="K72" s="43" t="s">
        <v>114</v>
      </c>
    </row>
    <row r="73" spans="1:11" x14ac:dyDescent="0.2">
      <c r="A73" s="44" t="s">
        <v>138</v>
      </c>
      <c r="B73" s="46"/>
      <c r="C73" s="36"/>
      <c r="D73" s="47" t="s">
        <v>120</v>
      </c>
      <c r="E73" s="47"/>
      <c r="F73" s="47"/>
      <c r="G73" s="47"/>
      <c r="H73" s="47"/>
      <c r="I73" s="47"/>
      <c r="J73" s="47"/>
      <c r="K73" s="47"/>
    </row>
    <row r="74" spans="1:11" x14ac:dyDescent="0.2">
      <c r="A74" s="44" t="s">
        <v>293</v>
      </c>
      <c r="B74" s="46"/>
      <c r="C74" s="36"/>
      <c r="D74" s="47" t="s">
        <v>120</v>
      </c>
      <c r="E74" s="47"/>
      <c r="F74" s="47"/>
      <c r="G74" s="47"/>
      <c r="H74" s="47"/>
      <c r="I74" s="47"/>
      <c r="J74" s="47"/>
      <c r="K74" s="47"/>
    </row>
    <row r="75" spans="1:11" x14ac:dyDescent="0.2">
      <c r="A75" s="44" t="s">
        <v>139</v>
      </c>
      <c r="B75" s="46"/>
      <c r="C75" s="36"/>
      <c r="D75" s="47"/>
      <c r="E75" s="47"/>
      <c r="F75" s="47"/>
      <c r="G75" s="47" t="s">
        <v>120</v>
      </c>
      <c r="H75" s="47"/>
      <c r="I75" s="47"/>
      <c r="J75" s="47"/>
      <c r="K75" s="47"/>
    </row>
    <row r="76" spans="1:11" x14ac:dyDescent="0.2">
      <c r="A76" s="40" t="s">
        <v>122</v>
      </c>
      <c r="B76" s="41"/>
      <c r="C76" s="42"/>
      <c r="D76" s="48" t="s">
        <v>100</v>
      </c>
      <c r="E76" s="48" t="s">
        <v>102</v>
      </c>
      <c r="F76" s="48" t="s">
        <v>104</v>
      </c>
      <c r="G76" s="48" t="s">
        <v>106</v>
      </c>
      <c r="H76" s="48" t="s">
        <v>108</v>
      </c>
      <c r="I76" s="48" t="s">
        <v>110</v>
      </c>
      <c r="J76" s="48" t="s">
        <v>112</v>
      </c>
      <c r="K76" s="48" t="s">
        <v>114</v>
      </c>
    </row>
    <row r="77" spans="1:11" x14ac:dyDescent="0.2">
      <c r="A77" s="44" t="s">
        <v>146</v>
      </c>
      <c r="B77" s="46"/>
      <c r="C77" s="36"/>
      <c r="D77" s="47" t="s">
        <v>120</v>
      </c>
      <c r="E77" s="47"/>
      <c r="F77" s="47"/>
      <c r="G77" s="47"/>
      <c r="H77" s="47"/>
      <c r="I77" s="47"/>
      <c r="J77" s="47"/>
      <c r="K77" s="47"/>
    </row>
    <row r="78" spans="1:11" x14ac:dyDescent="0.2">
      <c r="A78" s="44" t="s">
        <v>123</v>
      </c>
      <c r="B78" s="56"/>
      <c r="C78" s="36"/>
      <c r="D78" s="47" t="s">
        <v>120</v>
      </c>
      <c r="E78" s="47"/>
      <c r="F78" s="47"/>
      <c r="G78" s="47"/>
      <c r="H78" s="47"/>
      <c r="I78" s="47"/>
      <c r="J78" s="47"/>
      <c r="K78" s="47"/>
    </row>
    <row r="79" spans="1:11" x14ac:dyDescent="0.2">
      <c r="A79" s="44" t="s">
        <v>124</v>
      </c>
      <c r="B79" s="56"/>
      <c r="C79" s="36"/>
      <c r="D79" s="47" t="s">
        <v>120</v>
      </c>
      <c r="E79" s="47"/>
      <c r="F79" s="47"/>
      <c r="G79" s="47"/>
      <c r="H79" s="47"/>
      <c r="I79" s="47"/>
      <c r="J79" s="47"/>
      <c r="K79" s="47"/>
    </row>
    <row r="80" spans="1:11" x14ac:dyDescent="0.2">
      <c r="A80" s="44" t="s">
        <v>125</v>
      </c>
      <c r="B80" s="46"/>
      <c r="C80" s="36"/>
      <c r="D80" s="47"/>
      <c r="E80" s="47"/>
      <c r="F80" s="47"/>
      <c r="G80" s="47"/>
      <c r="H80" s="47"/>
      <c r="I80" s="47" t="s">
        <v>120</v>
      </c>
      <c r="J80" s="47"/>
      <c r="K80" s="47"/>
    </row>
    <row r="81" spans="1:11" x14ac:dyDescent="0.2">
      <c r="A81" s="40" t="s">
        <v>126</v>
      </c>
      <c r="B81" s="41"/>
      <c r="C81" s="42"/>
      <c r="D81" s="48" t="s">
        <v>100</v>
      </c>
      <c r="E81" s="48" t="s">
        <v>102</v>
      </c>
      <c r="F81" s="48" t="s">
        <v>104</v>
      </c>
      <c r="G81" s="48" t="s">
        <v>106</v>
      </c>
      <c r="H81" s="48" t="s">
        <v>108</v>
      </c>
      <c r="I81" s="48" t="s">
        <v>110</v>
      </c>
      <c r="J81" s="48" t="s">
        <v>112</v>
      </c>
      <c r="K81" s="48" t="s">
        <v>114</v>
      </c>
    </row>
    <row r="82" spans="1:11" x14ac:dyDescent="0.2">
      <c r="A82" s="44" t="s">
        <v>127</v>
      </c>
      <c r="B82" s="46" t="s">
        <v>148</v>
      </c>
      <c r="C82" s="36"/>
      <c r="D82" s="47"/>
      <c r="E82" s="47" t="s">
        <v>120</v>
      </c>
      <c r="F82" s="47"/>
      <c r="G82" s="47"/>
      <c r="H82" s="47"/>
      <c r="I82" s="47"/>
      <c r="J82" s="47"/>
      <c r="K82" s="47"/>
    </row>
    <row r="83" spans="1:11" x14ac:dyDescent="0.2">
      <c r="A83" s="44" t="s">
        <v>129</v>
      </c>
      <c r="B83" s="46"/>
      <c r="C83" s="36"/>
      <c r="D83" s="47"/>
      <c r="E83" s="47"/>
      <c r="F83" s="47"/>
      <c r="G83" s="47" t="s">
        <v>120</v>
      </c>
      <c r="H83" s="47"/>
      <c r="I83" s="47"/>
      <c r="J83" s="47"/>
      <c r="K83" s="47"/>
    </row>
    <row r="84" spans="1:11" x14ac:dyDescent="0.2">
      <c r="A84" s="44" t="s">
        <v>128</v>
      </c>
      <c r="B84" s="46"/>
      <c r="C84" s="36"/>
      <c r="D84" s="47"/>
      <c r="E84" s="47" t="s">
        <v>120</v>
      </c>
      <c r="F84" s="47"/>
      <c r="G84" s="47"/>
      <c r="H84" s="47"/>
      <c r="I84" s="47"/>
      <c r="J84" s="47"/>
      <c r="K84" s="47"/>
    </row>
    <row r="85" spans="1:11" x14ac:dyDescent="0.2">
      <c r="A85" s="44" t="s">
        <v>141</v>
      </c>
      <c r="B85" s="46"/>
      <c r="C85" s="36"/>
      <c r="D85" s="47"/>
      <c r="E85" s="47"/>
      <c r="F85" s="47"/>
      <c r="G85" s="47"/>
      <c r="H85" s="47" t="s">
        <v>120</v>
      </c>
      <c r="I85" s="47"/>
      <c r="J85" s="47"/>
      <c r="K85" s="47"/>
    </row>
    <row r="86" spans="1:11" x14ac:dyDescent="0.2">
      <c r="A86" s="40" t="s">
        <v>130</v>
      </c>
      <c r="B86" s="41"/>
      <c r="C86" s="42"/>
      <c r="D86" s="48" t="s">
        <v>100</v>
      </c>
      <c r="E86" s="48" t="s">
        <v>102</v>
      </c>
      <c r="F86" s="48" t="s">
        <v>104</v>
      </c>
      <c r="G86" s="48" t="s">
        <v>106</v>
      </c>
      <c r="H86" s="48" t="s">
        <v>108</v>
      </c>
      <c r="I86" s="48" t="s">
        <v>110</v>
      </c>
      <c r="J86" s="48" t="s">
        <v>112</v>
      </c>
      <c r="K86" s="48" t="s">
        <v>114</v>
      </c>
    </row>
    <row r="87" spans="1:11" x14ac:dyDescent="0.2">
      <c r="A87" s="44" t="s">
        <v>131</v>
      </c>
      <c r="B87" s="46"/>
      <c r="C87" s="36"/>
      <c r="D87" s="47" t="s">
        <v>120</v>
      </c>
      <c r="E87" s="47"/>
      <c r="F87" s="47"/>
      <c r="G87" s="47"/>
      <c r="H87" s="47"/>
      <c r="I87" s="47"/>
      <c r="J87" s="47"/>
      <c r="K87" s="47"/>
    </row>
    <row r="88" spans="1:11" x14ac:dyDescent="0.2">
      <c r="A88" s="44" t="s">
        <v>149</v>
      </c>
      <c r="B88" s="46"/>
      <c r="C88" s="36"/>
      <c r="D88" s="47" t="s">
        <v>120</v>
      </c>
      <c r="E88" s="47"/>
      <c r="F88" s="47"/>
      <c r="G88" s="47"/>
      <c r="H88" s="47"/>
      <c r="I88" s="47"/>
      <c r="J88" s="47"/>
      <c r="K88" s="47"/>
    </row>
    <row r="89" spans="1:11" x14ac:dyDescent="0.2">
      <c r="A89" s="44" t="s">
        <v>144</v>
      </c>
      <c r="B89" s="46"/>
      <c r="C89" s="36"/>
      <c r="D89" s="47"/>
      <c r="E89" s="47"/>
      <c r="F89" s="47"/>
      <c r="G89" s="47" t="s">
        <v>120</v>
      </c>
      <c r="H89" s="47"/>
      <c r="I89" s="47"/>
      <c r="J89" s="47"/>
      <c r="K89" s="47"/>
    </row>
    <row r="90" spans="1:11" x14ac:dyDescent="0.2">
      <c r="A90" s="44" t="s">
        <v>142</v>
      </c>
      <c r="B90" s="46"/>
      <c r="C90" s="36"/>
      <c r="D90" s="47"/>
      <c r="E90" s="47"/>
      <c r="F90" s="47" t="s">
        <v>120</v>
      </c>
      <c r="G90" s="47"/>
      <c r="H90" s="47"/>
      <c r="I90" s="47"/>
      <c r="J90" s="47"/>
      <c r="K90" s="47"/>
    </row>
    <row r="91" spans="1:11" x14ac:dyDescent="0.2">
      <c r="A91" s="44" t="s">
        <v>220</v>
      </c>
      <c r="B91" s="46"/>
      <c r="C91" s="36"/>
      <c r="D91" s="47"/>
      <c r="E91" s="47"/>
      <c r="F91" s="47"/>
      <c r="G91" s="47"/>
      <c r="H91" s="47" t="s">
        <v>120</v>
      </c>
      <c r="I91" s="47"/>
      <c r="J91" s="47"/>
      <c r="K91" s="47"/>
    </row>
    <row r="92" spans="1:11" x14ac:dyDescent="0.2">
      <c r="A92" s="44" t="s">
        <v>150</v>
      </c>
      <c r="B92" s="46" t="s">
        <v>151</v>
      </c>
      <c r="C92" s="36"/>
      <c r="D92" s="47"/>
      <c r="E92" s="47"/>
      <c r="F92" s="47"/>
      <c r="G92" s="47"/>
      <c r="H92" s="47" t="s">
        <v>120</v>
      </c>
      <c r="I92" s="47"/>
      <c r="J92" s="47"/>
      <c r="K92" s="47"/>
    </row>
    <row r="93" spans="1:11" x14ac:dyDescent="0.2">
      <c r="A93" s="44" t="s">
        <v>135</v>
      </c>
      <c r="B93" s="46"/>
      <c r="C93" s="36"/>
      <c r="D93" s="47"/>
      <c r="E93" s="47"/>
      <c r="F93" s="47"/>
      <c r="G93" s="47"/>
      <c r="H93" s="47" t="s">
        <v>120</v>
      </c>
      <c r="I93" s="47"/>
      <c r="J93" s="47"/>
      <c r="K93" s="47"/>
    </row>
    <row r="95" spans="1:11" x14ac:dyDescent="0.2">
      <c r="A95" s="37" t="s">
        <v>73</v>
      </c>
      <c r="B95" s="38" t="s">
        <v>115</v>
      </c>
      <c r="C95" s="39"/>
      <c r="D95" s="107" t="s">
        <v>116</v>
      </c>
      <c r="E95" s="108"/>
      <c r="F95" s="108"/>
      <c r="G95" s="108"/>
      <c r="H95" s="108"/>
      <c r="I95" s="108"/>
      <c r="J95" s="108"/>
      <c r="K95" s="109"/>
    </row>
    <row r="96" spans="1:11" x14ac:dyDescent="0.2">
      <c r="A96" s="40" t="s">
        <v>117</v>
      </c>
      <c r="B96" s="41"/>
      <c r="C96" s="36"/>
      <c r="D96" s="43" t="s">
        <v>100</v>
      </c>
      <c r="E96" s="43" t="s">
        <v>102</v>
      </c>
      <c r="F96" s="43" t="s">
        <v>104</v>
      </c>
      <c r="G96" s="43" t="s">
        <v>106</v>
      </c>
      <c r="H96" s="43" t="s">
        <v>108</v>
      </c>
      <c r="I96" s="43" t="s">
        <v>110</v>
      </c>
      <c r="J96" s="43" t="s">
        <v>112</v>
      </c>
      <c r="K96" s="43" t="s">
        <v>114</v>
      </c>
    </row>
    <row r="97" spans="1:11" x14ac:dyDescent="0.2">
      <c r="A97" s="44" t="s">
        <v>118</v>
      </c>
      <c r="B97" s="46"/>
      <c r="C97" s="36"/>
      <c r="D97" s="47" t="s">
        <v>120</v>
      </c>
      <c r="E97" s="47"/>
      <c r="F97" s="47"/>
      <c r="G97" s="47"/>
      <c r="H97" s="47"/>
      <c r="I97" s="47"/>
      <c r="J97" s="47"/>
      <c r="K97" s="47"/>
    </row>
    <row r="98" spans="1:11" x14ac:dyDescent="0.2">
      <c r="A98" s="44" t="s">
        <v>190</v>
      </c>
      <c r="B98" s="46"/>
      <c r="C98" s="36"/>
      <c r="D98" s="47"/>
      <c r="E98" s="47" t="s">
        <v>120</v>
      </c>
      <c r="F98" s="47"/>
      <c r="G98" s="47"/>
      <c r="H98" s="47"/>
      <c r="I98" s="47"/>
      <c r="J98" s="47"/>
      <c r="K98" s="47"/>
    </row>
    <row r="99" spans="1:11" x14ac:dyDescent="0.2">
      <c r="A99" s="44" t="s">
        <v>191</v>
      </c>
      <c r="B99" s="46"/>
      <c r="C99" s="36"/>
      <c r="D99" s="47"/>
      <c r="E99" s="47"/>
      <c r="F99" s="47"/>
      <c r="G99" s="47"/>
      <c r="H99" s="47" t="s">
        <v>120</v>
      </c>
      <c r="I99" s="47"/>
      <c r="J99" s="47"/>
      <c r="K99" s="47"/>
    </row>
    <row r="100" spans="1:11" x14ac:dyDescent="0.2">
      <c r="A100" s="40" t="s">
        <v>122</v>
      </c>
      <c r="B100" s="41"/>
      <c r="C100" s="42"/>
      <c r="D100" s="48" t="s">
        <v>100</v>
      </c>
      <c r="E100" s="48" t="s">
        <v>102</v>
      </c>
      <c r="F100" s="48" t="s">
        <v>104</v>
      </c>
      <c r="G100" s="48" t="s">
        <v>106</v>
      </c>
      <c r="H100" s="48" t="s">
        <v>108</v>
      </c>
      <c r="I100" s="48" t="s">
        <v>110</v>
      </c>
      <c r="J100" s="48" t="s">
        <v>112</v>
      </c>
      <c r="K100" s="48" t="s">
        <v>114</v>
      </c>
    </row>
    <row r="101" spans="1:11" x14ac:dyDescent="0.2">
      <c r="A101" s="44" t="s">
        <v>123</v>
      </c>
      <c r="B101" s="56"/>
      <c r="C101" s="36"/>
      <c r="D101" s="47" t="s">
        <v>120</v>
      </c>
      <c r="E101" s="47"/>
      <c r="F101" s="47"/>
      <c r="G101" s="47"/>
      <c r="H101" s="47"/>
      <c r="I101" s="47"/>
      <c r="J101" s="47"/>
      <c r="K101" s="47"/>
    </row>
    <row r="102" spans="1:11" x14ac:dyDescent="0.2">
      <c r="A102" s="44" t="s">
        <v>124</v>
      </c>
      <c r="B102" s="56"/>
      <c r="C102" s="36"/>
      <c r="D102" s="47" t="s">
        <v>120</v>
      </c>
      <c r="E102" s="47"/>
      <c r="F102" s="47"/>
      <c r="G102" s="47"/>
      <c r="H102" s="47"/>
      <c r="I102" s="47"/>
      <c r="J102" s="47"/>
      <c r="K102" s="47"/>
    </row>
    <row r="103" spans="1:11" x14ac:dyDescent="0.2">
      <c r="A103" s="44" t="s">
        <v>125</v>
      </c>
      <c r="B103" s="46"/>
      <c r="C103" s="36"/>
      <c r="D103" s="47"/>
      <c r="E103" s="47"/>
      <c r="F103" s="47"/>
      <c r="G103" s="47" t="s">
        <v>120</v>
      </c>
      <c r="H103" s="47"/>
      <c r="I103" s="47"/>
      <c r="J103" s="47"/>
      <c r="K103" s="47"/>
    </row>
    <row r="104" spans="1:11" x14ac:dyDescent="0.2">
      <c r="A104" s="40" t="s">
        <v>126</v>
      </c>
      <c r="B104" s="41"/>
      <c r="C104" s="36"/>
      <c r="D104" s="48" t="s">
        <v>100</v>
      </c>
      <c r="E104" s="48" t="s">
        <v>102</v>
      </c>
      <c r="F104" s="48" t="s">
        <v>104</v>
      </c>
      <c r="G104" s="48" t="s">
        <v>106</v>
      </c>
      <c r="H104" s="48" t="s">
        <v>108</v>
      </c>
      <c r="I104" s="48" t="s">
        <v>110</v>
      </c>
      <c r="J104" s="48" t="s">
        <v>112</v>
      </c>
      <c r="K104" s="48" t="s">
        <v>114</v>
      </c>
    </row>
    <row r="105" spans="1:11" x14ac:dyDescent="0.2">
      <c r="A105" s="44" t="s">
        <v>153</v>
      </c>
      <c r="B105" s="46"/>
      <c r="C105" s="36"/>
      <c r="D105" s="47"/>
      <c r="E105" s="47"/>
      <c r="F105" s="47" t="s">
        <v>120</v>
      </c>
      <c r="G105" s="47"/>
      <c r="H105" s="47"/>
      <c r="I105" s="47"/>
      <c r="J105" s="47"/>
      <c r="K105" s="47"/>
    </row>
    <row r="106" spans="1:11" x14ac:dyDescent="0.2">
      <c r="A106" s="44" t="s">
        <v>154</v>
      </c>
      <c r="B106" s="46" t="s">
        <v>155</v>
      </c>
      <c r="C106" s="36"/>
      <c r="D106" s="47"/>
      <c r="E106" s="47"/>
      <c r="F106" s="47" t="s">
        <v>120</v>
      </c>
      <c r="G106" s="47"/>
      <c r="H106" s="47"/>
      <c r="I106" s="47"/>
      <c r="J106" s="47"/>
      <c r="K106" s="47"/>
    </row>
    <row r="107" spans="1:11" x14ac:dyDescent="0.2">
      <c r="A107" s="40" t="s">
        <v>130</v>
      </c>
      <c r="B107" s="41"/>
      <c r="C107" s="42"/>
      <c r="D107" s="48" t="s">
        <v>100</v>
      </c>
      <c r="E107" s="48" t="s">
        <v>102</v>
      </c>
      <c r="F107" s="48" t="s">
        <v>104</v>
      </c>
      <c r="G107" s="48" t="s">
        <v>106</v>
      </c>
      <c r="H107" s="48" t="s">
        <v>108</v>
      </c>
      <c r="I107" s="48" t="s">
        <v>110</v>
      </c>
      <c r="J107" s="48" t="s">
        <v>112</v>
      </c>
      <c r="K107" s="48" t="s">
        <v>114</v>
      </c>
    </row>
    <row r="108" spans="1:11" x14ac:dyDescent="0.2">
      <c r="A108" s="44" t="s">
        <v>131</v>
      </c>
      <c r="B108" s="46"/>
      <c r="C108" s="36"/>
      <c r="D108" s="47"/>
      <c r="E108" s="47"/>
      <c r="F108" s="47" t="s">
        <v>120</v>
      </c>
      <c r="G108" s="47"/>
      <c r="H108" s="47"/>
      <c r="I108" s="47"/>
      <c r="J108" s="47"/>
      <c r="K108" s="47"/>
    </row>
    <row r="109" spans="1:11" x14ac:dyDescent="0.2">
      <c r="A109" s="44" t="s">
        <v>132</v>
      </c>
      <c r="B109" s="46" t="s">
        <v>156</v>
      </c>
      <c r="C109" s="36"/>
      <c r="D109" s="47"/>
      <c r="E109" s="47"/>
      <c r="F109" s="47" t="s">
        <v>120</v>
      </c>
      <c r="G109" s="47"/>
      <c r="H109" s="47"/>
      <c r="I109" s="47"/>
      <c r="J109" s="47"/>
      <c r="K109" s="47"/>
    </row>
    <row r="110" spans="1:11" x14ac:dyDescent="0.2">
      <c r="A110" s="44" t="s">
        <v>144</v>
      </c>
      <c r="B110" s="46"/>
      <c r="C110" s="36"/>
      <c r="D110" s="47"/>
      <c r="E110" s="47"/>
      <c r="F110" s="47"/>
      <c r="G110" s="47"/>
      <c r="H110" s="47" t="s">
        <v>120</v>
      </c>
      <c r="I110" s="47"/>
      <c r="J110" s="47"/>
      <c r="K110" s="47"/>
    </row>
    <row r="111" spans="1:11" x14ac:dyDescent="0.2">
      <c r="A111" s="44" t="s">
        <v>133</v>
      </c>
      <c r="B111" s="46"/>
      <c r="C111" s="36"/>
      <c r="D111" s="47"/>
      <c r="E111" s="47"/>
      <c r="F111" s="47"/>
      <c r="G111" s="47"/>
      <c r="H111" s="47" t="s">
        <v>120</v>
      </c>
      <c r="I111" s="47"/>
      <c r="J111" s="47"/>
      <c r="K111" s="47"/>
    </row>
    <row r="112" spans="1:11" x14ac:dyDescent="0.2">
      <c r="A112" s="44" t="s">
        <v>134</v>
      </c>
      <c r="B112" s="46"/>
      <c r="C112" s="36"/>
      <c r="D112" s="47"/>
      <c r="E112" s="47"/>
      <c r="F112" s="47"/>
      <c r="G112" s="47"/>
      <c r="H112" s="47" t="s">
        <v>120</v>
      </c>
      <c r="I112" s="47"/>
      <c r="J112" s="47"/>
      <c r="K112" s="47"/>
    </row>
    <row r="113" spans="1:11" x14ac:dyDescent="0.2">
      <c r="A113" s="44" t="s">
        <v>150</v>
      </c>
      <c r="B113" s="46"/>
      <c r="C113" s="36"/>
      <c r="D113" s="47"/>
      <c r="E113" s="47"/>
      <c r="F113" s="47"/>
      <c r="G113" s="47"/>
      <c r="H113" s="47" t="s">
        <v>120</v>
      </c>
      <c r="I113" s="47"/>
      <c r="J113" s="47"/>
      <c r="K113" s="47"/>
    </row>
    <row r="114" spans="1:11" x14ac:dyDescent="0.2">
      <c r="A114" s="44" t="s">
        <v>135</v>
      </c>
      <c r="B114" s="46"/>
      <c r="C114" s="36"/>
      <c r="D114" s="47"/>
      <c r="E114" s="47"/>
      <c r="F114" s="47"/>
      <c r="G114" s="47"/>
      <c r="H114" s="47" t="s">
        <v>120</v>
      </c>
      <c r="I114" s="47"/>
      <c r="J114" s="47"/>
      <c r="K114" s="47"/>
    </row>
    <row r="116" spans="1:11" x14ac:dyDescent="0.2">
      <c r="A116" s="37" t="s">
        <v>165</v>
      </c>
      <c r="B116" s="38" t="s">
        <v>115</v>
      </c>
      <c r="C116" s="39"/>
      <c r="D116" s="107" t="s">
        <v>116</v>
      </c>
      <c r="E116" s="108"/>
      <c r="F116" s="108"/>
      <c r="G116" s="108"/>
      <c r="H116" s="108"/>
      <c r="I116" s="108"/>
      <c r="J116" s="108"/>
      <c r="K116" s="109"/>
    </row>
    <row r="117" spans="1:11" x14ac:dyDescent="0.2">
      <c r="A117" s="40" t="s">
        <v>117</v>
      </c>
      <c r="B117" s="41"/>
      <c r="C117" s="42"/>
      <c r="D117" s="43" t="s">
        <v>100</v>
      </c>
      <c r="E117" s="43" t="s">
        <v>102</v>
      </c>
      <c r="F117" s="43" t="s">
        <v>104</v>
      </c>
      <c r="G117" s="43" t="s">
        <v>106</v>
      </c>
      <c r="H117" s="43" t="s">
        <v>108</v>
      </c>
      <c r="I117" s="43" t="s">
        <v>110</v>
      </c>
      <c r="J117" s="43" t="s">
        <v>112</v>
      </c>
      <c r="K117" s="43" t="s">
        <v>114</v>
      </c>
    </row>
    <row r="118" spans="1:11" x14ac:dyDescent="0.2">
      <c r="A118" s="44" t="s">
        <v>136</v>
      </c>
      <c r="B118" s="46"/>
      <c r="C118" s="36"/>
      <c r="D118" s="47"/>
      <c r="E118" s="47" t="s">
        <v>120</v>
      </c>
      <c r="F118" s="47"/>
      <c r="G118" s="47"/>
      <c r="H118" s="47"/>
      <c r="I118" s="47"/>
      <c r="J118" s="47"/>
      <c r="K118" s="47"/>
    </row>
    <row r="119" spans="1:11" x14ac:dyDescent="0.2">
      <c r="A119" s="44" t="s">
        <v>137</v>
      </c>
      <c r="B119" s="46"/>
      <c r="C119" s="36"/>
      <c r="D119" s="47"/>
      <c r="E119" s="47" t="s">
        <v>120</v>
      </c>
      <c r="F119" s="47"/>
      <c r="G119" s="47"/>
      <c r="H119" s="47"/>
      <c r="I119" s="47"/>
      <c r="J119" s="47"/>
      <c r="K119" s="47"/>
    </row>
    <row r="120" spans="1:11" x14ac:dyDescent="0.2">
      <c r="A120" s="44" t="s">
        <v>138</v>
      </c>
      <c r="B120" s="46"/>
      <c r="C120" s="36"/>
      <c r="D120" s="47"/>
      <c r="E120" s="47" t="s">
        <v>120</v>
      </c>
      <c r="F120" s="47"/>
      <c r="G120" s="47"/>
      <c r="H120" s="47"/>
      <c r="I120" s="47"/>
      <c r="J120" s="47"/>
      <c r="K120" s="47"/>
    </row>
    <row r="121" spans="1:11" x14ac:dyDescent="0.2">
      <c r="A121" s="44" t="s">
        <v>182</v>
      </c>
      <c r="B121" s="46" t="s">
        <v>119</v>
      </c>
      <c r="C121" s="36"/>
      <c r="D121" s="47"/>
      <c r="E121" s="47" t="s">
        <v>120</v>
      </c>
      <c r="F121" s="47"/>
      <c r="G121" s="47"/>
      <c r="H121" s="47"/>
      <c r="I121" s="47"/>
      <c r="J121" s="47"/>
      <c r="K121" s="47"/>
    </row>
    <row r="122" spans="1:11" x14ac:dyDescent="0.2">
      <c r="A122" s="44" t="s">
        <v>189</v>
      </c>
      <c r="B122" s="46"/>
      <c r="C122" s="36"/>
      <c r="D122" s="47"/>
      <c r="E122" s="47" t="s">
        <v>120</v>
      </c>
      <c r="F122" s="47"/>
      <c r="G122" s="47"/>
      <c r="H122" s="47"/>
      <c r="I122" s="47"/>
      <c r="J122" s="47"/>
      <c r="K122" s="47"/>
    </row>
    <row r="123" spans="1:11" x14ac:dyDescent="0.2">
      <c r="A123" s="44" t="s">
        <v>139</v>
      </c>
      <c r="B123" s="46"/>
      <c r="C123" s="36"/>
      <c r="D123" s="47"/>
      <c r="E123" s="47"/>
      <c r="F123" s="47"/>
      <c r="G123" s="47" t="s">
        <v>120</v>
      </c>
      <c r="H123" s="47"/>
      <c r="I123" s="47"/>
      <c r="J123" s="47"/>
      <c r="K123" s="47"/>
    </row>
    <row r="124" spans="1:11" x14ac:dyDescent="0.2">
      <c r="A124" s="44" t="s">
        <v>224</v>
      </c>
      <c r="B124" s="60"/>
      <c r="C124" s="36"/>
      <c r="D124" s="47"/>
      <c r="E124" s="47"/>
      <c r="F124" s="47"/>
      <c r="G124" s="47"/>
      <c r="H124" s="47"/>
      <c r="I124" s="47"/>
      <c r="J124" s="47" t="s">
        <v>120</v>
      </c>
      <c r="K124" s="47"/>
    </row>
    <row r="125" spans="1:11" x14ac:dyDescent="0.2">
      <c r="A125" s="40" t="s">
        <v>122</v>
      </c>
      <c r="B125" s="41"/>
      <c r="C125" s="42"/>
      <c r="D125" s="48" t="s">
        <v>100</v>
      </c>
      <c r="E125" s="48" t="s">
        <v>102</v>
      </c>
      <c r="F125" s="48" t="s">
        <v>104</v>
      </c>
      <c r="G125" s="48" t="s">
        <v>106</v>
      </c>
      <c r="H125" s="48" t="s">
        <v>108</v>
      </c>
      <c r="I125" s="48" t="s">
        <v>110</v>
      </c>
      <c r="J125" s="48" t="s">
        <v>112</v>
      </c>
      <c r="K125" s="48" t="s">
        <v>114</v>
      </c>
    </row>
    <row r="126" spans="1:11" x14ac:dyDescent="0.2">
      <c r="A126" s="44" t="s">
        <v>123</v>
      </c>
      <c r="B126" s="56"/>
      <c r="C126" s="36"/>
      <c r="D126" s="47" t="s">
        <v>120</v>
      </c>
      <c r="E126" s="47"/>
      <c r="F126" s="47"/>
      <c r="G126" s="47"/>
      <c r="H126" s="47"/>
      <c r="I126" s="47"/>
      <c r="J126" s="47"/>
      <c r="K126" s="47"/>
    </row>
    <row r="127" spans="1:11" x14ac:dyDescent="0.2">
      <c r="A127" s="44" t="s">
        <v>124</v>
      </c>
      <c r="B127" s="51"/>
      <c r="C127" s="36"/>
      <c r="D127" s="47" t="s">
        <v>120</v>
      </c>
      <c r="E127" s="47"/>
      <c r="F127" s="47"/>
      <c r="G127" s="47"/>
      <c r="H127" s="47"/>
      <c r="I127" s="47"/>
      <c r="J127" s="47"/>
      <c r="K127" s="47"/>
    </row>
    <row r="128" spans="1:11" x14ac:dyDescent="0.2">
      <c r="A128" s="44" t="s">
        <v>125</v>
      </c>
      <c r="B128" s="46"/>
      <c r="C128" s="36"/>
      <c r="D128" s="47"/>
      <c r="E128" s="47"/>
      <c r="F128" s="47"/>
      <c r="G128" s="47"/>
      <c r="H128" s="47"/>
      <c r="I128" s="47" t="s">
        <v>120</v>
      </c>
      <c r="J128" s="47"/>
      <c r="K128" s="47"/>
    </row>
    <row r="129" spans="1:11" x14ac:dyDescent="0.2">
      <c r="A129" s="40" t="s">
        <v>126</v>
      </c>
      <c r="B129" s="41"/>
      <c r="C129" s="42"/>
      <c r="D129" s="48" t="s">
        <v>100</v>
      </c>
      <c r="E129" s="48" t="s">
        <v>102</v>
      </c>
      <c r="F129" s="48" t="s">
        <v>104</v>
      </c>
      <c r="G129" s="48" t="s">
        <v>106</v>
      </c>
      <c r="H129" s="48" t="s">
        <v>108</v>
      </c>
      <c r="I129" s="48" t="s">
        <v>110</v>
      </c>
      <c r="J129" s="48" t="s">
        <v>112</v>
      </c>
      <c r="K129" s="48" t="s">
        <v>114</v>
      </c>
    </row>
    <row r="130" spans="1:11" x14ac:dyDescent="0.2">
      <c r="A130" s="44" t="s">
        <v>167</v>
      </c>
      <c r="B130" s="46"/>
      <c r="C130" s="36"/>
      <c r="D130" s="47"/>
      <c r="E130" s="47"/>
      <c r="F130" s="47"/>
      <c r="G130" s="47"/>
      <c r="H130" s="47" t="s">
        <v>120</v>
      </c>
      <c r="I130" s="47"/>
      <c r="J130" s="47"/>
      <c r="K130" s="47"/>
    </row>
    <row r="131" spans="1:11" x14ac:dyDescent="0.2">
      <c r="A131" s="40" t="s">
        <v>130</v>
      </c>
      <c r="B131" s="41"/>
      <c r="C131" s="42"/>
      <c r="D131" s="48" t="s">
        <v>100</v>
      </c>
      <c r="E131" s="48" t="s">
        <v>102</v>
      </c>
      <c r="F131" s="48" t="s">
        <v>104</v>
      </c>
      <c r="G131" s="48" t="s">
        <v>106</v>
      </c>
      <c r="H131" s="48" t="s">
        <v>108</v>
      </c>
      <c r="I131" s="48" t="s">
        <v>110</v>
      </c>
      <c r="J131" s="48" t="s">
        <v>112</v>
      </c>
      <c r="K131" s="48" t="s">
        <v>114</v>
      </c>
    </row>
    <row r="132" spans="1:11" x14ac:dyDescent="0.2">
      <c r="A132" s="44" t="s">
        <v>168</v>
      </c>
      <c r="B132" s="46"/>
      <c r="C132" s="36"/>
      <c r="D132" s="47"/>
      <c r="E132" s="47"/>
      <c r="F132" s="47"/>
      <c r="G132" s="47" t="s">
        <v>120</v>
      </c>
      <c r="H132" s="47"/>
      <c r="I132" s="47"/>
      <c r="J132" s="47"/>
      <c r="K132" s="47"/>
    </row>
    <row r="133" spans="1:11" x14ac:dyDescent="0.2">
      <c r="A133" s="44" t="s">
        <v>131</v>
      </c>
      <c r="B133" s="46"/>
      <c r="C133" s="36"/>
      <c r="D133" s="47"/>
      <c r="E133" s="47"/>
      <c r="F133" s="47"/>
      <c r="G133" s="47" t="s">
        <v>120</v>
      </c>
      <c r="H133" s="47"/>
      <c r="I133" s="47"/>
      <c r="J133" s="47"/>
      <c r="K133" s="47"/>
    </row>
    <row r="134" spans="1:11" x14ac:dyDescent="0.2">
      <c r="A134" s="44" t="s">
        <v>132</v>
      </c>
      <c r="B134" s="46"/>
      <c r="C134" s="36"/>
      <c r="D134" s="47"/>
      <c r="E134" s="47"/>
      <c r="F134" s="47" t="s">
        <v>120</v>
      </c>
      <c r="G134" s="47"/>
      <c r="H134" s="47"/>
      <c r="I134" s="47"/>
      <c r="J134" s="47"/>
      <c r="K134" s="47"/>
    </row>
    <row r="135" spans="1:11" x14ac:dyDescent="0.2">
      <c r="A135" s="44" t="s">
        <v>134</v>
      </c>
      <c r="B135" s="46"/>
      <c r="C135" s="36"/>
      <c r="D135" s="47"/>
      <c r="E135" s="47"/>
      <c r="F135" s="47"/>
      <c r="G135" s="47"/>
      <c r="H135" s="47" t="s">
        <v>120</v>
      </c>
      <c r="I135" s="47"/>
      <c r="J135" s="47"/>
      <c r="K135" s="47"/>
    </row>
    <row r="136" spans="1:11" x14ac:dyDescent="0.2">
      <c r="A136" s="44" t="s">
        <v>150</v>
      </c>
      <c r="B136" s="46"/>
      <c r="C136" s="36"/>
      <c r="D136" s="47"/>
      <c r="E136" s="47"/>
      <c r="F136" s="47"/>
      <c r="G136" s="47"/>
      <c r="H136" s="47" t="s">
        <v>120</v>
      </c>
      <c r="I136" s="47"/>
      <c r="J136" s="47"/>
      <c r="K136" s="47"/>
    </row>
    <row r="137" spans="1:11" x14ac:dyDescent="0.2">
      <c r="A137" s="44" t="s">
        <v>133</v>
      </c>
      <c r="B137" s="46" t="s">
        <v>166</v>
      </c>
      <c r="C137" s="36"/>
      <c r="D137" s="47"/>
      <c r="E137" s="47"/>
      <c r="F137" s="47"/>
      <c r="G137" s="47"/>
      <c r="H137" s="47" t="s">
        <v>120</v>
      </c>
      <c r="I137" s="47"/>
      <c r="J137" s="47"/>
      <c r="K137" s="47"/>
    </row>
    <row r="138" spans="1:11" x14ac:dyDescent="0.2">
      <c r="A138" s="44" t="s">
        <v>135</v>
      </c>
      <c r="B138" s="46"/>
      <c r="C138" s="36"/>
      <c r="D138" s="47"/>
      <c r="E138" s="47"/>
      <c r="F138" s="47"/>
      <c r="G138" s="47"/>
      <c r="H138" s="47" t="s">
        <v>120</v>
      </c>
      <c r="I138" s="47"/>
      <c r="J138" s="47"/>
      <c r="K138" s="47"/>
    </row>
    <row r="140" spans="1:11" x14ac:dyDescent="0.2">
      <c r="A140" s="37" t="s">
        <v>76</v>
      </c>
      <c r="B140" s="38" t="s">
        <v>115</v>
      </c>
      <c r="C140" s="39"/>
      <c r="D140" s="107" t="s">
        <v>116</v>
      </c>
      <c r="E140" s="108"/>
      <c r="F140" s="108"/>
      <c r="G140" s="108"/>
      <c r="H140" s="108"/>
      <c r="I140" s="108"/>
      <c r="J140" s="108"/>
      <c r="K140" s="109"/>
    </row>
    <row r="141" spans="1:11" x14ac:dyDescent="0.2">
      <c r="A141" s="40" t="s">
        <v>117</v>
      </c>
      <c r="B141" s="41"/>
      <c r="C141" s="42"/>
      <c r="D141" s="43" t="s">
        <v>100</v>
      </c>
      <c r="E141" s="43" t="s">
        <v>102</v>
      </c>
      <c r="F141" s="43" t="s">
        <v>104</v>
      </c>
      <c r="G141" s="43" t="s">
        <v>106</v>
      </c>
      <c r="H141" s="43" t="s">
        <v>108</v>
      </c>
      <c r="I141" s="43" t="s">
        <v>110</v>
      </c>
      <c r="J141" s="43" t="s">
        <v>112</v>
      </c>
      <c r="K141" s="43" t="s">
        <v>114</v>
      </c>
    </row>
    <row r="142" spans="1:11" x14ac:dyDescent="0.2">
      <c r="A142" s="44" t="s">
        <v>136</v>
      </c>
      <c r="B142" s="46"/>
      <c r="C142" s="36"/>
      <c r="D142" s="47"/>
      <c r="E142" s="47"/>
      <c r="F142" s="47" t="s">
        <v>120</v>
      </c>
      <c r="G142" s="47"/>
      <c r="H142" s="47"/>
      <c r="I142" s="47"/>
      <c r="J142" s="47"/>
      <c r="K142" s="47"/>
    </row>
    <row r="143" spans="1:11" x14ac:dyDescent="0.2">
      <c r="A143" s="44" t="s">
        <v>121</v>
      </c>
      <c r="B143" s="46" t="s">
        <v>292</v>
      </c>
      <c r="C143" s="36"/>
      <c r="D143" s="47"/>
      <c r="E143" s="47"/>
      <c r="F143" s="47" t="s">
        <v>120</v>
      </c>
      <c r="G143" s="47"/>
      <c r="H143" s="47"/>
      <c r="I143" s="47"/>
      <c r="J143" s="47"/>
      <c r="K143" s="47"/>
    </row>
    <row r="144" spans="1:11" x14ac:dyDescent="0.2">
      <c r="A144" s="40" t="s">
        <v>130</v>
      </c>
      <c r="B144" s="41"/>
      <c r="C144" s="42"/>
      <c r="D144" s="48" t="s">
        <v>100</v>
      </c>
      <c r="E144" s="48" t="s">
        <v>102</v>
      </c>
      <c r="F144" s="48" t="s">
        <v>104</v>
      </c>
      <c r="G144" s="48" t="s">
        <v>106</v>
      </c>
      <c r="H144" s="48" t="s">
        <v>108</v>
      </c>
      <c r="I144" s="48" t="s">
        <v>110</v>
      </c>
      <c r="J144" s="48" t="s">
        <v>112</v>
      </c>
      <c r="K144" s="48" t="s">
        <v>114</v>
      </c>
    </row>
    <row r="145" spans="1:11" x14ac:dyDescent="0.2">
      <c r="A145" s="44" t="s">
        <v>168</v>
      </c>
      <c r="B145" s="46"/>
      <c r="C145" s="36"/>
      <c r="D145" s="47"/>
      <c r="E145" s="47"/>
      <c r="F145" s="47"/>
      <c r="G145" s="47"/>
      <c r="H145" s="47" t="s">
        <v>120</v>
      </c>
      <c r="I145" s="47"/>
      <c r="J145" s="47"/>
      <c r="K145" s="47"/>
    </row>
    <row r="146" spans="1:11" x14ac:dyDescent="0.2">
      <c r="A146" s="44" t="s">
        <v>169</v>
      </c>
      <c r="B146" s="46"/>
      <c r="C146" s="36"/>
      <c r="D146" s="47"/>
      <c r="E146" s="47"/>
      <c r="F146" s="47"/>
      <c r="G146" s="47"/>
      <c r="H146" s="47" t="s">
        <v>120</v>
      </c>
      <c r="I146" s="47"/>
      <c r="J146" s="47"/>
      <c r="K146" s="47"/>
    </row>
    <row r="147" spans="1:11" x14ac:dyDescent="0.2">
      <c r="A147" s="44" t="s">
        <v>170</v>
      </c>
      <c r="B147" s="46"/>
      <c r="C147" s="36"/>
      <c r="D147" s="47"/>
      <c r="E147" s="47"/>
      <c r="F147" s="47"/>
      <c r="G147" s="47"/>
      <c r="H147" s="47"/>
      <c r="I147" s="47"/>
      <c r="J147" s="47" t="s">
        <v>120</v>
      </c>
      <c r="K147" s="47"/>
    </row>
    <row r="148" spans="1:11" x14ac:dyDescent="0.2">
      <c r="A148" s="44" t="s">
        <v>131</v>
      </c>
      <c r="B148" s="46"/>
      <c r="C148" s="36"/>
      <c r="D148" s="47"/>
      <c r="E148" s="47"/>
      <c r="F148" s="47"/>
      <c r="G148" s="47" t="s">
        <v>120</v>
      </c>
      <c r="H148" s="47"/>
      <c r="I148" s="47"/>
      <c r="J148" s="47"/>
      <c r="K148" s="47"/>
    </row>
    <row r="149" spans="1:11" x14ac:dyDescent="0.2">
      <c r="A149" s="44" t="s">
        <v>132</v>
      </c>
      <c r="B149" s="46"/>
      <c r="C149" s="36"/>
      <c r="D149" s="47"/>
      <c r="E149" s="47"/>
      <c r="F149" s="47" t="s">
        <v>120</v>
      </c>
      <c r="G149" s="47"/>
      <c r="H149" s="47"/>
      <c r="I149" s="47"/>
      <c r="J149" s="47"/>
      <c r="K149" s="47"/>
    </row>
    <row r="150" spans="1:11" x14ac:dyDescent="0.2">
      <c r="A150" s="44" t="s">
        <v>134</v>
      </c>
      <c r="B150" s="46"/>
      <c r="C150" s="36"/>
      <c r="D150" s="47"/>
      <c r="E150" s="47"/>
      <c r="F150" s="47"/>
      <c r="G150" s="47"/>
      <c r="H150" s="47" t="s">
        <v>120</v>
      </c>
      <c r="I150" s="47"/>
      <c r="J150" s="47"/>
      <c r="K150" s="47"/>
    </row>
    <row r="151" spans="1:11" x14ac:dyDescent="0.2">
      <c r="A151" s="44" t="s">
        <v>150</v>
      </c>
      <c r="B151" s="46"/>
      <c r="C151" s="36"/>
      <c r="D151" s="47"/>
      <c r="E151" s="47"/>
      <c r="F151" s="47"/>
      <c r="G151" s="47"/>
      <c r="H151" s="47" t="s">
        <v>120</v>
      </c>
      <c r="I151" s="47"/>
      <c r="J151" s="47"/>
      <c r="K151" s="47"/>
    </row>
    <row r="152" spans="1:11" x14ac:dyDescent="0.2">
      <c r="A152" s="44" t="s">
        <v>133</v>
      </c>
      <c r="B152" s="46"/>
      <c r="C152" s="36"/>
      <c r="D152" s="47"/>
      <c r="E152" s="47"/>
      <c r="F152" s="47"/>
      <c r="G152" s="47"/>
      <c r="H152" s="47" t="s">
        <v>120</v>
      </c>
      <c r="I152" s="47"/>
      <c r="J152" s="47"/>
      <c r="K152" s="47"/>
    </row>
    <row r="153" spans="1:11" x14ac:dyDescent="0.2">
      <c r="A153" s="44" t="s">
        <v>135</v>
      </c>
      <c r="B153" s="46"/>
      <c r="C153" s="36"/>
      <c r="D153" s="47"/>
      <c r="E153" s="47"/>
      <c r="F153" s="47"/>
      <c r="G153" s="47"/>
      <c r="H153" s="47" t="s">
        <v>120</v>
      </c>
      <c r="I153" s="47"/>
      <c r="J153" s="47"/>
      <c r="K153" s="47"/>
    </row>
    <row r="155" spans="1:11" x14ac:dyDescent="0.2">
      <c r="A155" s="37" t="s">
        <v>171</v>
      </c>
      <c r="B155" s="38" t="s">
        <v>115</v>
      </c>
      <c r="C155" s="39"/>
      <c r="D155" s="107" t="s">
        <v>116</v>
      </c>
      <c r="E155" s="108"/>
      <c r="F155" s="108"/>
      <c r="G155" s="108"/>
      <c r="H155" s="108"/>
      <c r="I155" s="108"/>
      <c r="J155" s="108"/>
      <c r="K155" s="109"/>
    </row>
    <row r="156" spans="1:11" x14ac:dyDescent="0.2">
      <c r="A156" s="40" t="s">
        <v>117</v>
      </c>
      <c r="B156" s="41"/>
      <c r="C156" s="42"/>
      <c r="D156" s="43" t="s">
        <v>100</v>
      </c>
      <c r="E156" s="43" t="s">
        <v>102</v>
      </c>
      <c r="F156" s="43" t="s">
        <v>104</v>
      </c>
      <c r="G156" s="43" t="s">
        <v>106</v>
      </c>
      <c r="H156" s="43" t="s">
        <v>108</v>
      </c>
      <c r="I156" s="43" t="s">
        <v>110</v>
      </c>
      <c r="J156" s="43" t="s">
        <v>112</v>
      </c>
      <c r="K156" s="43" t="s">
        <v>114</v>
      </c>
    </row>
    <row r="157" spans="1:11" x14ac:dyDescent="0.2">
      <c r="A157" s="44" t="s">
        <v>121</v>
      </c>
      <c r="B157" s="46"/>
      <c r="C157" s="36"/>
      <c r="D157" s="47" t="s">
        <v>120</v>
      </c>
      <c r="E157" s="47"/>
      <c r="F157" s="47"/>
      <c r="G157" s="47"/>
      <c r="H157" s="47"/>
      <c r="I157" s="47"/>
      <c r="J157" s="47"/>
      <c r="K157" s="47"/>
    </row>
    <row r="158" spans="1:11" x14ac:dyDescent="0.2">
      <c r="A158" s="44" t="s">
        <v>172</v>
      </c>
      <c r="B158" s="46"/>
      <c r="C158" s="36"/>
      <c r="D158" s="47"/>
      <c r="E158" s="47"/>
      <c r="F158" s="47"/>
      <c r="G158" s="47"/>
      <c r="H158" s="47" t="s">
        <v>120</v>
      </c>
      <c r="I158" s="47"/>
      <c r="J158" s="47"/>
      <c r="K158" s="47"/>
    </row>
    <row r="159" spans="1:11" x14ac:dyDescent="0.2">
      <c r="A159" s="40" t="s">
        <v>126</v>
      </c>
      <c r="B159" s="41"/>
      <c r="C159" s="42"/>
      <c r="D159" s="48" t="s">
        <v>100</v>
      </c>
      <c r="E159" s="48" t="s">
        <v>102</v>
      </c>
      <c r="F159" s="48" t="s">
        <v>104</v>
      </c>
      <c r="G159" s="48" t="s">
        <v>106</v>
      </c>
      <c r="H159" s="48" t="s">
        <v>108</v>
      </c>
      <c r="I159" s="48" t="s">
        <v>110</v>
      </c>
      <c r="J159" s="48" t="s">
        <v>112</v>
      </c>
      <c r="K159" s="48" t="s">
        <v>114</v>
      </c>
    </row>
    <row r="160" spans="1:11" x14ac:dyDescent="0.2">
      <c r="A160" s="44" t="s">
        <v>173</v>
      </c>
      <c r="B160" s="46"/>
      <c r="C160" s="36"/>
      <c r="D160" s="47" t="s">
        <v>120</v>
      </c>
      <c r="E160" s="47"/>
      <c r="F160" s="47"/>
      <c r="G160" s="47"/>
      <c r="H160" s="47"/>
      <c r="I160" s="47"/>
      <c r="J160" s="47"/>
      <c r="K160" s="47"/>
    </row>
    <row r="161" spans="1:11" x14ac:dyDescent="0.2">
      <c r="A161" s="40" t="s">
        <v>130</v>
      </c>
      <c r="B161" s="41"/>
      <c r="C161" s="42"/>
      <c r="D161" s="48" t="s">
        <v>100</v>
      </c>
      <c r="E161" s="48" t="s">
        <v>102</v>
      </c>
      <c r="F161" s="48" t="s">
        <v>104</v>
      </c>
      <c r="G161" s="48" t="s">
        <v>106</v>
      </c>
      <c r="H161" s="48" t="s">
        <v>108</v>
      </c>
      <c r="I161" s="48" t="s">
        <v>110</v>
      </c>
      <c r="J161" s="48" t="s">
        <v>112</v>
      </c>
      <c r="K161" s="48" t="s">
        <v>114</v>
      </c>
    </row>
    <row r="162" spans="1:11" x14ac:dyDescent="0.2">
      <c r="A162" s="44" t="s">
        <v>161</v>
      </c>
      <c r="B162" s="46"/>
      <c r="C162" s="36"/>
      <c r="D162" s="47" t="s">
        <v>120</v>
      </c>
      <c r="E162" s="47"/>
      <c r="F162" s="47"/>
      <c r="G162" s="47"/>
      <c r="H162" s="47"/>
      <c r="I162" s="47"/>
      <c r="J162" s="47"/>
      <c r="K162" s="47"/>
    </row>
    <row r="163" spans="1:11" x14ac:dyDescent="0.2">
      <c r="A163" s="44" t="s">
        <v>164</v>
      </c>
      <c r="B163" s="46"/>
      <c r="C163" s="36"/>
      <c r="D163" s="47"/>
      <c r="E163" s="47"/>
      <c r="F163" s="47"/>
      <c r="G163" s="47"/>
      <c r="H163" s="47" t="s">
        <v>120</v>
      </c>
      <c r="I163" s="47"/>
      <c r="J163" s="47"/>
      <c r="K163" s="47"/>
    </row>
    <row r="164" spans="1:11" x14ac:dyDescent="0.2">
      <c r="A164" s="44" t="s">
        <v>169</v>
      </c>
      <c r="B164" s="46"/>
      <c r="C164" s="36"/>
      <c r="D164" s="47"/>
      <c r="E164" s="47"/>
      <c r="F164" s="47"/>
      <c r="G164" s="47"/>
      <c r="H164" s="47" t="s">
        <v>120</v>
      </c>
      <c r="I164" s="47"/>
      <c r="J164" s="47"/>
      <c r="K164" s="47"/>
    </row>
    <row r="165" spans="1:11" x14ac:dyDescent="0.2">
      <c r="A165" s="44" t="s">
        <v>157</v>
      </c>
      <c r="B165" s="46"/>
      <c r="C165" s="36"/>
      <c r="D165" s="47"/>
      <c r="E165" s="47"/>
      <c r="F165" s="47"/>
      <c r="G165" s="47"/>
      <c r="H165" s="47" t="s">
        <v>120</v>
      </c>
      <c r="I165" s="47"/>
      <c r="J165" s="47"/>
      <c r="K165" s="47"/>
    </row>
    <row r="166" spans="1:11" x14ac:dyDescent="0.2">
      <c r="A166" s="44" t="s">
        <v>135</v>
      </c>
      <c r="B166" s="46"/>
      <c r="C166" s="36"/>
      <c r="D166" s="47"/>
      <c r="E166" s="47"/>
      <c r="F166" s="47"/>
      <c r="G166" s="47"/>
      <c r="H166" s="47" t="s">
        <v>120</v>
      </c>
      <c r="I166" s="47"/>
      <c r="J166" s="47"/>
      <c r="K166" s="47"/>
    </row>
    <row r="167" spans="1:11" x14ac:dyDescent="0.2">
      <c r="A167" s="36"/>
      <c r="B167" s="50"/>
      <c r="C167" s="36"/>
      <c r="D167" s="36"/>
      <c r="E167" s="36"/>
      <c r="F167" s="36"/>
      <c r="G167" s="36"/>
      <c r="H167" s="36"/>
      <c r="I167" s="36"/>
      <c r="J167" s="36"/>
      <c r="K167" s="36"/>
    </row>
    <row r="168" spans="1:11" x14ac:dyDescent="0.2">
      <c r="A168" s="37" t="s">
        <v>81</v>
      </c>
      <c r="B168" s="38" t="s">
        <v>115</v>
      </c>
      <c r="C168" s="39"/>
      <c r="D168" s="107" t="s">
        <v>116</v>
      </c>
      <c r="E168" s="108"/>
      <c r="F168" s="108"/>
      <c r="G168" s="108"/>
      <c r="H168" s="108"/>
      <c r="I168" s="108"/>
      <c r="J168" s="108"/>
      <c r="K168" s="109"/>
    </row>
    <row r="169" spans="1:11" x14ac:dyDescent="0.2">
      <c r="A169" s="40" t="s">
        <v>117</v>
      </c>
      <c r="B169" s="83" t="s">
        <v>294</v>
      </c>
      <c r="C169" s="36"/>
      <c r="D169" s="43" t="s">
        <v>100</v>
      </c>
      <c r="E169" s="43" t="s">
        <v>102</v>
      </c>
      <c r="F169" s="43" t="s">
        <v>104</v>
      </c>
      <c r="G169" s="43" t="s">
        <v>106</v>
      </c>
      <c r="H169" s="43" t="s">
        <v>108</v>
      </c>
      <c r="I169" s="43" t="s">
        <v>110</v>
      </c>
      <c r="J169" s="43" t="s">
        <v>112</v>
      </c>
      <c r="K169" s="43" t="s">
        <v>114</v>
      </c>
    </row>
    <row r="170" spans="1:11" x14ac:dyDescent="0.2">
      <c r="A170" s="44" t="s">
        <v>158</v>
      </c>
      <c r="B170" s="45"/>
      <c r="C170" s="36"/>
      <c r="D170" s="47" t="s">
        <v>120</v>
      </c>
      <c r="E170" s="47"/>
      <c r="F170" s="47"/>
      <c r="G170" s="47"/>
      <c r="H170" s="47"/>
      <c r="I170" s="47"/>
      <c r="J170" s="47"/>
      <c r="K170" s="47"/>
    </row>
    <row r="171" spans="1:11" x14ac:dyDescent="0.2">
      <c r="A171" s="40" t="s">
        <v>122</v>
      </c>
      <c r="B171" s="41"/>
      <c r="C171" s="42"/>
      <c r="D171" s="48" t="s">
        <v>100</v>
      </c>
      <c r="E171" s="48" t="s">
        <v>102</v>
      </c>
      <c r="F171" s="48" t="s">
        <v>104</v>
      </c>
      <c r="G171" s="48" t="s">
        <v>106</v>
      </c>
      <c r="H171" s="48" t="s">
        <v>108</v>
      </c>
      <c r="I171" s="48" t="s">
        <v>110</v>
      </c>
      <c r="J171" s="48" t="s">
        <v>112</v>
      </c>
      <c r="K171" s="48" t="s">
        <v>114</v>
      </c>
    </row>
    <row r="172" spans="1:11" x14ac:dyDescent="0.2">
      <c r="A172" s="44" t="s">
        <v>123</v>
      </c>
      <c r="B172" s="56"/>
      <c r="C172" s="36"/>
      <c r="D172" s="47" t="s">
        <v>120</v>
      </c>
      <c r="E172" s="47"/>
      <c r="F172" s="47"/>
      <c r="G172" s="47"/>
      <c r="H172" s="47"/>
      <c r="I172" s="47"/>
      <c r="J172" s="47"/>
      <c r="K172" s="47"/>
    </row>
    <row r="173" spans="1:11" x14ac:dyDescent="0.2">
      <c r="A173" s="44" t="s">
        <v>124</v>
      </c>
      <c r="B173" s="56"/>
      <c r="C173" s="36"/>
      <c r="D173" s="47" t="s">
        <v>120</v>
      </c>
      <c r="E173" s="47"/>
      <c r="F173" s="47"/>
      <c r="G173" s="47"/>
      <c r="H173" s="47"/>
      <c r="I173" s="47"/>
      <c r="J173" s="47"/>
      <c r="K173" s="47"/>
    </row>
    <row r="174" spans="1:11" x14ac:dyDescent="0.2">
      <c r="A174" s="44" t="s">
        <v>125</v>
      </c>
      <c r="B174" s="46"/>
      <c r="C174" s="36"/>
      <c r="D174" s="47"/>
      <c r="E174" s="47"/>
      <c r="F174" s="47" t="s">
        <v>120</v>
      </c>
      <c r="G174" s="47"/>
      <c r="H174" s="47"/>
      <c r="I174" s="47"/>
      <c r="J174" s="47"/>
      <c r="K174" s="47"/>
    </row>
    <row r="175" spans="1:11" x14ac:dyDescent="0.2">
      <c r="A175" s="40" t="s">
        <v>126</v>
      </c>
      <c r="B175" s="41"/>
      <c r="C175" s="36"/>
      <c r="D175" s="48" t="s">
        <v>100</v>
      </c>
      <c r="E175" s="48" t="s">
        <v>102</v>
      </c>
      <c r="F175" s="48" t="s">
        <v>104</v>
      </c>
      <c r="G175" s="48" t="s">
        <v>106</v>
      </c>
      <c r="H175" s="48" t="s">
        <v>108</v>
      </c>
      <c r="I175" s="48" t="s">
        <v>110</v>
      </c>
      <c r="J175" s="48" t="s">
        <v>112</v>
      </c>
      <c r="K175" s="48" t="s">
        <v>114</v>
      </c>
    </row>
    <row r="176" spans="1:11" x14ac:dyDescent="0.2">
      <c r="A176" s="44" t="s">
        <v>277</v>
      </c>
      <c r="B176" s="46" t="s">
        <v>174</v>
      </c>
      <c r="C176" s="36"/>
      <c r="D176" s="47" t="s">
        <v>120</v>
      </c>
      <c r="E176" s="47"/>
      <c r="F176" s="47"/>
      <c r="G176" s="47"/>
      <c r="H176" s="47"/>
      <c r="I176" s="47"/>
      <c r="J176" s="47"/>
      <c r="K176" s="47"/>
    </row>
    <row r="177" spans="1:11" x14ac:dyDescent="0.2">
      <c r="A177" s="44" t="s">
        <v>159</v>
      </c>
      <c r="B177" s="46"/>
      <c r="C177" s="36"/>
      <c r="D177" s="47" t="s">
        <v>120</v>
      </c>
      <c r="E177" s="47"/>
      <c r="F177" s="47"/>
      <c r="G177" s="47"/>
      <c r="H177" s="47"/>
      <c r="I177" s="47"/>
      <c r="J177" s="47"/>
      <c r="K177" s="47"/>
    </row>
    <row r="178" spans="1:11" x14ac:dyDescent="0.2">
      <c r="A178" s="44" t="s">
        <v>160</v>
      </c>
      <c r="B178" s="46"/>
      <c r="C178" s="36"/>
      <c r="D178" s="47" t="s">
        <v>120</v>
      </c>
      <c r="E178" s="47"/>
      <c r="F178" s="47"/>
      <c r="G178" s="47"/>
      <c r="H178" s="47"/>
      <c r="I178" s="47"/>
      <c r="J178" s="47"/>
      <c r="K178" s="47"/>
    </row>
    <row r="179" spans="1:11" x14ac:dyDescent="0.2">
      <c r="A179" s="44" t="s">
        <v>175</v>
      </c>
      <c r="B179" s="46" t="s">
        <v>166</v>
      </c>
      <c r="C179" s="36"/>
      <c r="D179" s="47"/>
      <c r="E179" s="47"/>
      <c r="F179" s="47"/>
      <c r="G179" s="47"/>
      <c r="H179" s="47" t="s">
        <v>120</v>
      </c>
      <c r="I179" s="47"/>
      <c r="J179" s="47"/>
      <c r="K179" s="47"/>
    </row>
    <row r="180" spans="1:11" x14ac:dyDescent="0.2">
      <c r="A180" s="44" t="s">
        <v>147</v>
      </c>
      <c r="B180" s="46" t="s">
        <v>176</v>
      </c>
      <c r="C180" s="36"/>
      <c r="D180" s="47"/>
      <c r="E180" s="47"/>
      <c r="F180" s="47" t="s">
        <v>120</v>
      </c>
      <c r="G180" s="47"/>
      <c r="H180" s="47"/>
      <c r="I180" s="47"/>
      <c r="J180" s="47"/>
      <c r="K180" s="47"/>
    </row>
    <row r="181" spans="1:11" x14ac:dyDescent="0.2">
      <c r="A181" s="40" t="s">
        <v>130</v>
      </c>
      <c r="B181" s="41"/>
      <c r="C181" s="36"/>
      <c r="D181" s="48" t="s">
        <v>100</v>
      </c>
      <c r="E181" s="48" t="s">
        <v>102</v>
      </c>
      <c r="F181" s="48" t="s">
        <v>104</v>
      </c>
      <c r="G181" s="48" t="s">
        <v>106</v>
      </c>
      <c r="H181" s="48" t="s">
        <v>108</v>
      </c>
      <c r="I181" s="48" t="s">
        <v>110</v>
      </c>
      <c r="J181" s="48" t="s">
        <v>112</v>
      </c>
      <c r="K181" s="48" t="s">
        <v>114</v>
      </c>
    </row>
    <row r="182" spans="1:11" x14ac:dyDescent="0.2">
      <c r="A182" s="44" t="s">
        <v>131</v>
      </c>
      <c r="B182" s="46"/>
      <c r="C182" s="36"/>
      <c r="D182" s="47" t="s">
        <v>120</v>
      </c>
      <c r="E182" s="47"/>
      <c r="F182" s="47"/>
      <c r="G182" s="47"/>
      <c r="H182" s="47"/>
      <c r="I182" s="47"/>
      <c r="J182" s="47"/>
      <c r="K182" s="47"/>
    </row>
    <row r="183" spans="1:11" x14ac:dyDescent="0.2">
      <c r="A183" s="44" t="s">
        <v>162</v>
      </c>
      <c r="B183" s="46"/>
      <c r="C183" s="36"/>
      <c r="D183" s="47" t="s">
        <v>120</v>
      </c>
      <c r="E183" s="47"/>
      <c r="F183" s="47"/>
      <c r="G183" s="47"/>
      <c r="H183" s="47"/>
      <c r="I183" s="47"/>
      <c r="J183" s="47"/>
      <c r="K183" s="47"/>
    </row>
    <row r="184" spans="1:11" x14ac:dyDescent="0.2">
      <c r="A184" s="44" t="s">
        <v>132</v>
      </c>
      <c r="B184" s="46" t="s">
        <v>163</v>
      </c>
      <c r="C184" s="36"/>
      <c r="D184" s="47"/>
      <c r="E184" s="47"/>
      <c r="F184" s="47" t="s">
        <v>120</v>
      </c>
      <c r="G184" s="47"/>
      <c r="H184" s="47"/>
      <c r="I184" s="47"/>
      <c r="J184" s="47"/>
      <c r="K184" s="47"/>
    </row>
    <row r="185" spans="1:11" x14ac:dyDescent="0.2">
      <c r="A185" s="44" t="s">
        <v>223</v>
      </c>
      <c r="B185" s="46" t="s">
        <v>163</v>
      </c>
      <c r="C185" s="36"/>
      <c r="D185" s="47"/>
      <c r="E185" s="47"/>
      <c r="F185" s="47"/>
      <c r="G185" s="47"/>
      <c r="H185" s="47" t="s">
        <v>120</v>
      </c>
      <c r="I185" s="47"/>
      <c r="J185" s="47"/>
      <c r="K185" s="47"/>
    </row>
    <row r="186" spans="1:11" x14ac:dyDescent="0.2">
      <c r="A186" s="44" t="s">
        <v>295</v>
      </c>
      <c r="B186" s="46"/>
      <c r="C186" s="36"/>
      <c r="D186" s="47" t="s">
        <v>120</v>
      </c>
      <c r="E186" s="47"/>
      <c r="F186" s="47"/>
      <c r="G186" s="47"/>
      <c r="H186" s="47"/>
      <c r="I186" s="47"/>
      <c r="J186" s="47"/>
      <c r="K186" s="47"/>
    </row>
    <row r="187" spans="1:11" x14ac:dyDescent="0.2">
      <c r="A187" s="44" t="s">
        <v>192</v>
      </c>
      <c r="B187" s="46"/>
      <c r="C187" s="36"/>
      <c r="D187" s="47"/>
      <c r="E187" s="47"/>
      <c r="F187" s="47"/>
      <c r="G187" s="47"/>
      <c r="H187" s="47" t="s">
        <v>120</v>
      </c>
      <c r="I187" s="47"/>
      <c r="J187" s="47"/>
      <c r="K187" s="47"/>
    </row>
    <row r="188" spans="1:11" x14ac:dyDescent="0.2">
      <c r="A188" s="44" t="s">
        <v>135</v>
      </c>
      <c r="B188" s="46"/>
      <c r="C188" s="36"/>
      <c r="D188" s="47"/>
      <c r="E188" s="47"/>
      <c r="F188" s="47"/>
      <c r="G188" s="47"/>
      <c r="H188" s="47" t="s">
        <v>120</v>
      </c>
      <c r="I188" s="47"/>
      <c r="J188" s="47"/>
      <c r="K188" s="47"/>
    </row>
    <row r="189" spans="1:11" x14ac:dyDescent="0.2">
      <c r="A189" s="49" t="s">
        <v>177</v>
      </c>
      <c r="B189" s="49"/>
    </row>
    <row r="191" spans="1:11" x14ac:dyDescent="0.2">
      <c r="A191" s="37" t="s">
        <v>178</v>
      </c>
      <c r="B191" s="38" t="s">
        <v>115</v>
      </c>
      <c r="C191" s="107" t="s">
        <v>116</v>
      </c>
      <c r="D191" s="108"/>
      <c r="E191" s="108"/>
      <c r="F191" s="108"/>
      <c r="G191" s="108"/>
      <c r="H191" s="108"/>
      <c r="I191" s="108"/>
      <c r="J191" s="109"/>
      <c r="K191" s="36"/>
    </row>
    <row r="192" spans="1:11" x14ac:dyDescent="0.2">
      <c r="A192" s="40" t="s">
        <v>117</v>
      </c>
      <c r="B192" s="41"/>
      <c r="C192" s="36"/>
      <c r="D192" s="43" t="s">
        <v>100</v>
      </c>
      <c r="E192" s="43" t="s">
        <v>102</v>
      </c>
      <c r="F192" s="43" t="s">
        <v>104</v>
      </c>
      <c r="G192" s="43" t="s">
        <v>106</v>
      </c>
      <c r="H192" s="43" t="s">
        <v>108</v>
      </c>
      <c r="I192" s="43" t="s">
        <v>110</v>
      </c>
      <c r="J192" s="43" t="s">
        <v>112</v>
      </c>
      <c r="K192" s="43" t="s">
        <v>114</v>
      </c>
    </row>
    <row r="193" spans="1:11" x14ac:dyDescent="0.2">
      <c r="A193" s="44" t="s">
        <v>136</v>
      </c>
      <c r="B193" s="46"/>
      <c r="C193" s="36"/>
      <c r="D193" s="47"/>
      <c r="E193" s="47"/>
      <c r="F193" s="47"/>
      <c r="G193" s="47"/>
      <c r="H193" s="47"/>
      <c r="I193" s="47"/>
      <c r="J193" s="47"/>
      <c r="K193" s="47" t="s">
        <v>120</v>
      </c>
    </row>
    <row r="194" spans="1:11" x14ac:dyDescent="0.2">
      <c r="A194" s="44" t="s">
        <v>179</v>
      </c>
      <c r="B194" s="46"/>
      <c r="C194" s="36"/>
      <c r="D194" s="47"/>
      <c r="E194" s="47"/>
      <c r="F194" s="47"/>
      <c r="G194" s="47"/>
      <c r="H194" s="47"/>
      <c r="I194" s="47"/>
      <c r="J194" s="47"/>
      <c r="K194" s="47" t="s">
        <v>120</v>
      </c>
    </row>
    <row r="195" spans="1:11" x14ac:dyDescent="0.2">
      <c r="A195" s="40" t="s">
        <v>122</v>
      </c>
      <c r="B195" s="41"/>
      <c r="C195" s="36"/>
      <c r="D195" s="48" t="s">
        <v>100</v>
      </c>
      <c r="E195" s="48" t="s">
        <v>102</v>
      </c>
      <c r="F195" s="48" t="s">
        <v>104</v>
      </c>
      <c r="G195" s="48" t="s">
        <v>106</v>
      </c>
      <c r="H195" s="48" t="s">
        <v>108</v>
      </c>
      <c r="I195" s="48" t="s">
        <v>110</v>
      </c>
      <c r="J195" s="48" t="s">
        <v>112</v>
      </c>
      <c r="K195" s="48" t="s">
        <v>114</v>
      </c>
    </row>
    <row r="196" spans="1:11" x14ac:dyDescent="0.2">
      <c r="A196" s="44" t="s">
        <v>123</v>
      </c>
      <c r="B196" s="56"/>
      <c r="C196" s="36"/>
      <c r="D196" s="47"/>
      <c r="E196" s="47"/>
      <c r="F196" s="47"/>
      <c r="G196" s="47"/>
      <c r="H196" s="47"/>
      <c r="I196" s="47"/>
      <c r="J196" s="47"/>
      <c r="K196" s="47" t="s">
        <v>120</v>
      </c>
    </row>
    <row r="197" spans="1:11" x14ac:dyDescent="0.2">
      <c r="A197" s="44" t="s">
        <v>124</v>
      </c>
      <c r="B197" s="56"/>
      <c r="C197" s="36"/>
      <c r="D197" s="47"/>
      <c r="E197" s="47"/>
      <c r="F197" s="47"/>
      <c r="G197" s="47"/>
      <c r="H197" s="47"/>
      <c r="I197" s="47"/>
      <c r="J197" s="47"/>
      <c r="K197" s="47" t="s">
        <v>120</v>
      </c>
    </row>
    <row r="198" spans="1:11" x14ac:dyDescent="0.2">
      <c r="A198" s="44" t="s">
        <v>125</v>
      </c>
      <c r="B198" s="46"/>
      <c r="C198" s="36"/>
      <c r="D198" s="47"/>
      <c r="E198" s="47"/>
      <c r="F198" s="47"/>
      <c r="G198" s="47"/>
      <c r="H198" s="47"/>
      <c r="I198" s="47"/>
      <c r="J198" s="47"/>
      <c r="K198" s="47" t="s">
        <v>120</v>
      </c>
    </row>
    <row r="199" spans="1:11" x14ac:dyDescent="0.2">
      <c r="A199" s="40" t="s">
        <v>126</v>
      </c>
      <c r="B199" s="41"/>
      <c r="C199" s="36"/>
      <c r="D199" s="48" t="s">
        <v>100</v>
      </c>
      <c r="E199" s="48" t="s">
        <v>102</v>
      </c>
      <c r="F199" s="48" t="s">
        <v>104</v>
      </c>
      <c r="G199" s="48" t="s">
        <v>106</v>
      </c>
      <c r="H199" s="48" t="s">
        <v>108</v>
      </c>
      <c r="I199" s="48" t="s">
        <v>110</v>
      </c>
      <c r="J199" s="48" t="s">
        <v>112</v>
      </c>
      <c r="K199" s="48" t="s">
        <v>114</v>
      </c>
    </row>
    <row r="200" spans="1:11" x14ac:dyDescent="0.2">
      <c r="A200" s="44" t="s">
        <v>180</v>
      </c>
      <c r="B200" s="46"/>
      <c r="C200" s="36"/>
      <c r="D200" s="47"/>
      <c r="E200" s="47"/>
      <c r="F200" s="47"/>
      <c r="G200" s="47"/>
      <c r="H200" s="47"/>
      <c r="I200" s="47"/>
      <c r="J200" s="47"/>
      <c r="K200" s="47" t="s">
        <v>120</v>
      </c>
    </row>
    <row r="201" spans="1:11" x14ac:dyDescent="0.2">
      <c r="A201" s="50"/>
      <c r="B201" s="36"/>
      <c r="C201" s="53"/>
      <c r="D201" s="53"/>
      <c r="E201" s="53"/>
      <c r="F201" s="53"/>
      <c r="G201" s="53"/>
      <c r="H201" s="53"/>
      <c r="I201" s="53"/>
      <c r="J201" s="53"/>
      <c r="K201" s="36"/>
    </row>
    <row r="202" spans="1:11" x14ac:dyDescent="0.2">
      <c r="A202" s="37" t="s">
        <v>278</v>
      </c>
      <c r="B202" s="38" t="s">
        <v>115</v>
      </c>
      <c r="C202" s="39"/>
      <c r="D202" s="107" t="s">
        <v>116</v>
      </c>
      <c r="E202" s="107"/>
      <c r="F202" s="107"/>
      <c r="G202" s="107"/>
      <c r="H202" s="107"/>
      <c r="I202" s="107"/>
      <c r="J202" s="107"/>
      <c r="K202" s="110"/>
    </row>
    <row r="203" spans="1:11" x14ac:dyDescent="0.2">
      <c r="A203" s="40" t="s">
        <v>117</v>
      </c>
      <c r="B203" s="41"/>
      <c r="C203" s="42"/>
      <c r="D203" s="43" t="s">
        <v>100</v>
      </c>
      <c r="E203" s="43" t="s">
        <v>102</v>
      </c>
      <c r="F203" s="43" t="s">
        <v>104</v>
      </c>
      <c r="G203" s="43" t="s">
        <v>106</v>
      </c>
      <c r="H203" s="43" t="s">
        <v>108</v>
      </c>
      <c r="I203" s="43" t="s">
        <v>110</v>
      </c>
      <c r="J203" s="43" t="s">
        <v>112</v>
      </c>
      <c r="K203" s="43" t="s">
        <v>114</v>
      </c>
    </row>
    <row r="204" spans="1:11" x14ac:dyDescent="0.2">
      <c r="A204" s="44" t="s">
        <v>287</v>
      </c>
      <c r="B204" s="46" t="s">
        <v>195</v>
      </c>
      <c r="C204" s="36"/>
      <c r="D204" s="47"/>
      <c r="E204" s="47"/>
      <c r="F204" s="47" t="s">
        <v>120</v>
      </c>
      <c r="G204" s="47"/>
      <c r="H204" s="47"/>
      <c r="I204" s="47"/>
      <c r="J204" s="47"/>
      <c r="K204" s="47"/>
    </row>
    <row r="205" spans="1:11" x14ac:dyDescent="0.2">
      <c r="A205" s="44" t="s">
        <v>296</v>
      </c>
      <c r="B205" s="46" t="s">
        <v>286</v>
      </c>
      <c r="C205" s="36"/>
      <c r="D205" s="47"/>
      <c r="E205" s="47"/>
      <c r="F205" s="47"/>
      <c r="G205" s="47"/>
      <c r="H205" s="47"/>
      <c r="I205" s="47"/>
      <c r="J205" s="47" t="s">
        <v>120</v>
      </c>
      <c r="K205" s="47"/>
    </row>
    <row r="206" spans="1:11" x14ac:dyDescent="0.2">
      <c r="A206" s="40" t="s">
        <v>122</v>
      </c>
      <c r="B206" s="41"/>
      <c r="C206" s="42"/>
      <c r="D206" s="43" t="s">
        <v>100</v>
      </c>
      <c r="E206" s="43" t="s">
        <v>102</v>
      </c>
      <c r="F206" s="43" t="s">
        <v>104</v>
      </c>
      <c r="G206" s="43" t="s">
        <v>106</v>
      </c>
      <c r="H206" s="43" t="s">
        <v>108</v>
      </c>
      <c r="I206" s="43" t="s">
        <v>110</v>
      </c>
      <c r="J206" s="43" t="s">
        <v>112</v>
      </c>
      <c r="K206" s="43" t="s">
        <v>114</v>
      </c>
    </row>
    <row r="207" spans="1:11" x14ac:dyDescent="0.2">
      <c r="A207" s="44" t="s">
        <v>280</v>
      </c>
      <c r="B207" s="57"/>
      <c r="C207" s="36"/>
      <c r="D207" s="47" t="s">
        <v>120</v>
      </c>
      <c r="E207" s="47"/>
      <c r="F207" s="47"/>
      <c r="G207" s="47"/>
      <c r="H207" s="47"/>
      <c r="I207" s="47"/>
      <c r="J207" s="47"/>
      <c r="K207" s="47"/>
    </row>
    <row r="208" spans="1:11" x14ac:dyDescent="0.2">
      <c r="A208" s="44" t="s">
        <v>279</v>
      </c>
      <c r="B208" s="57"/>
      <c r="C208" s="36"/>
      <c r="D208" s="47"/>
      <c r="E208" s="47"/>
      <c r="F208" s="47" t="s">
        <v>120</v>
      </c>
      <c r="G208" s="47"/>
      <c r="H208" s="47"/>
      <c r="I208" s="47"/>
      <c r="J208" s="47"/>
      <c r="K208" s="47"/>
    </row>
    <row r="209" spans="1:11" x14ac:dyDescent="0.2">
      <c r="A209" s="40" t="s">
        <v>130</v>
      </c>
      <c r="B209" s="40"/>
      <c r="C209" s="42"/>
      <c r="D209" s="48" t="s">
        <v>100</v>
      </c>
      <c r="E209" s="48" t="s">
        <v>102</v>
      </c>
      <c r="F209" s="48" t="s">
        <v>104</v>
      </c>
      <c r="G209" s="48" t="s">
        <v>106</v>
      </c>
      <c r="H209" s="48" t="s">
        <v>108</v>
      </c>
      <c r="I209" s="48" t="s">
        <v>110</v>
      </c>
      <c r="J209" s="48" t="s">
        <v>112</v>
      </c>
      <c r="K209" s="48" t="s">
        <v>114</v>
      </c>
    </row>
    <row r="210" spans="1:11" x14ac:dyDescent="0.2">
      <c r="A210" s="44" t="s">
        <v>193</v>
      </c>
      <c r="B210" s="46" t="s">
        <v>194</v>
      </c>
      <c r="C210" s="36"/>
      <c r="D210" s="47"/>
      <c r="E210" s="47"/>
      <c r="F210" s="47"/>
      <c r="G210" s="47"/>
      <c r="H210" s="47" t="s">
        <v>120</v>
      </c>
      <c r="I210" s="47"/>
      <c r="J210" s="47"/>
      <c r="K210" s="47"/>
    </row>
    <row r="211" spans="1:11" x14ac:dyDescent="0.2">
      <c r="A211" s="44" t="s">
        <v>150</v>
      </c>
      <c r="B211" s="46"/>
      <c r="C211" s="36"/>
      <c r="D211" s="47"/>
      <c r="E211" s="47"/>
      <c r="F211" s="47"/>
      <c r="G211" s="47"/>
      <c r="H211" s="47"/>
      <c r="I211" s="47"/>
      <c r="J211" s="47"/>
      <c r="K211" s="47" t="s">
        <v>120</v>
      </c>
    </row>
    <row r="212" spans="1:11" x14ac:dyDescent="0.2">
      <c r="A212" s="44" t="s">
        <v>290</v>
      </c>
      <c r="B212" s="46" t="s">
        <v>281</v>
      </c>
      <c r="C212" s="36"/>
      <c r="D212" s="47"/>
      <c r="E212" s="47"/>
      <c r="F212" s="47"/>
      <c r="G212" s="47"/>
      <c r="H212" s="47"/>
      <c r="I212" s="47" t="s">
        <v>120</v>
      </c>
      <c r="J212" s="47"/>
      <c r="K212" s="47"/>
    </row>
    <row r="213" spans="1:11" x14ac:dyDescent="0.2">
      <c r="A213" s="32"/>
      <c r="B213" s="33"/>
    </row>
    <row r="214" spans="1:11" x14ac:dyDescent="0.2">
      <c r="A214" s="37" t="s">
        <v>285</v>
      </c>
      <c r="B214" s="38" t="s">
        <v>115</v>
      </c>
      <c r="C214" s="39"/>
      <c r="D214" s="107" t="s">
        <v>116</v>
      </c>
      <c r="E214" s="107"/>
      <c r="F214" s="107"/>
      <c r="G214" s="107"/>
      <c r="H214" s="107"/>
      <c r="I214" s="107"/>
      <c r="J214" s="107"/>
      <c r="K214" s="110"/>
    </row>
    <row r="215" spans="1:11" x14ac:dyDescent="0.2">
      <c r="A215" s="40" t="s">
        <v>117</v>
      </c>
      <c r="B215" s="41"/>
      <c r="C215" s="42"/>
      <c r="D215" s="43" t="s">
        <v>100</v>
      </c>
      <c r="E215" s="43" t="s">
        <v>102</v>
      </c>
      <c r="F215" s="43" t="s">
        <v>104</v>
      </c>
      <c r="G215" s="43" t="s">
        <v>106</v>
      </c>
      <c r="H215" s="43" t="s">
        <v>108</v>
      </c>
      <c r="I215" s="43" t="s">
        <v>110</v>
      </c>
      <c r="J215" s="43" t="s">
        <v>112</v>
      </c>
      <c r="K215" s="43" t="s">
        <v>114</v>
      </c>
    </row>
    <row r="216" spans="1:11" x14ac:dyDescent="0.2">
      <c r="A216" s="44" t="s">
        <v>152</v>
      </c>
      <c r="B216" s="46" t="s">
        <v>195</v>
      </c>
      <c r="C216" s="36"/>
      <c r="D216" s="47"/>
      <c r="E216" s="47"/>
      <c r="F216" s="47"/>
      <c r="G216" s="47"/>
      <c r="H216" s="47" t="s">
        <v>120</v>
      </c>
      <c r="I216" s="47"/>
      <c r="J216" s="47"/>
      <c r="K216" s="47"/>
    </row>
    <row r="217" spans="1:11" x14ac:dyDescent="0.2">
      <c r="A217" s="44" t="s">
        <v>288</v>
      </c>
      <c r="B217" s="46" t="s">
        <v>289</v>
      </c>
      <c r="C217" s="36"/>
      <c r="D217" s="47"/>
      <c r="E217" s="47"/>
      <c r="F217" s="47"/>
      <c r="G217" s="47"/>
      <c r="H217" s="47"/>
      <c r="I217" s="47"/>
      <c r="J217" s="47" t="s">
        <v>120</v>
      </c>
      <c r="K217" s="47"/>
    </row>
    <row r="218" spans="1:11" x14ac:dyDescent="0.2">
      <c r="A218" s="40" t="s">
        <v>122</v>
      </c>
      <c r="B218" s="41"/>
      <c r="C218" s="42"/>
      <c r="D218" s="43" t="s">
        <v>100</v>
      </c>
      <c r="E218" s="43" t="s">
        <v>102</v>
      </c>
      <c r="F218" s="43" t="s">
        <v>104</v>
      </c>
      <c r="G218" s="43" t="s">
        <v>106</v>
      </c>
      <c r="H218" s="43" t="s">
        <v>108</v>
      </c>
      <c r="I218" s="43" t="s">
        <v>110</v>
      </c>
      <c r="J218" s="43" t="s">
        <v>112</v>
      </c>
      <c r="K218" s="43" t="s">
        <v>114</v>
      </c>
    </row>
    <row r="219" spans="1:11" x14ac:dyDescent="0.2">
      <c r="A219" s="44" t="s">
        <v>280</v>
      </c>
      <c r="B219" s="57"/>
      <c r="C219" s="36"/>
      <c r="D219" s="47" t="s">
        <v>120</v>
      </c>
      <c r="E219" s="47"/>
      <c r="F219" s="47"/>
      <c r="G219" s="47"/>
      <c r="H219" s="47"/>
      <c r="I219" s="47"/>
      <c r="J219" s="47"/>
      <c r="K219" s="47"/>
    </row>
    <row r="220" spans="1:11" x14ac:dyDescent="0.2">
      <c r="A220" s="44" t="s">
        <v>279</v>
      </c>
      <c r="B220" s="57"/>
      <c r="C220" s="36"/>
      <c r="D220" s="47"/>
      <c r="E220" s="47"/>
      <c r="F220" s="47" t="s">
        <v>120</v>
      </c>
      <c r="G220" s="47"/>
      <c r="H220" s="47"/>
      <c r="I220" s="47"/>
      <c r="J220" s="47"/>
      <c r="K220" s="47"/>
    </row>
    <row r="221" spans="1:11" x14ac:dyDescent="0.2">
      <c r="A221" s="40" t="s">
        <v>130</v>
      </c>
      <c r="B221" s="40"/>
      <c r="C221" s="42"/>
      <c r="D221" s="48" t="s">
        <v>100</v>
      </c>
      <c r="E221" s="48" t="s">
        <v>102</v>
      </c>
      <c r="F221" s="48" t="s">
        <v>104</v>
      </c>
      <c r="G221" s="48" t="s">
        <v>106</v>
      </c>
      <c r="H221" s="48" t="s">
        <v>108</v>
      </c>
      <c r="I221" s="48" t="s">
        <v>110</v>
      </c>
      <c r="J221" s="48" t="s">
        <v>112</v>
      </c>
      <c r="K221" s="48" t="s">
        <v>114</v>
      </c>
    </row>
    <row r="222" spans="1:11" x14ac:dyDescent="0.2">
      <c r="A222" s="44" t="s">
        <v>193</v>
      </c>
      <c r="B222" s="46" t="s">
        <v>194</v>
      </c>
      <c r="C222" s="36"/>
      <c r="D222" s="47"/>
      <c r="E222" s="47"/>
      <c r="F222" s="47"/>
      <c r="G222" s="47"/>
      <c r="H222" s="47" t="s">
        <v>120</v>
      </c>
      <c r="I222" s="47"/>
      <c r="J222" s="47"/>
      <c r="K222" s="47"/>
    </row>
    <row r="224" spans="1:11" x14ac:dyDescent="0.2">
      <c r="A224" s="37" t="s">
        <v>196</v>
      </c>
      <c r="B224" s="38" t="s">
        <v>115</v>
      </c>
      <c r="C224" s="39"/>
      <c r="D224" s="107" t="s">
        <v>116</v>
      </c>
      <c r="E224" s="107"/>
      <c r="F224" s="107"/>
      <c r="G224" s="107"/>
      <c r="H224" s="107"/>
      <c r="I224" s="107"/>
      <c r="J224" s="107"/>
      <c r="K224" s="110"/>
    </row>
    <row r="225" spans="1:11" x14ac:dyDescent="0.2">
      <c r="A225" s="40" t="s">
        <v>203</v>
      </c>
      <c r="B225" s="85"/>
      <c r="C225" s="42"/>
      <c r="D225" s="43" t="s">
        <v>100</v>
      </c>
      <c r="E225" s="43" t="s">
        <v>102</v>
      </c>
      <c r="F225" s="43" t="s">
        <v>104</v>
      </c>
      <c r="G225" s="43" t="s">
        <v>106</v>
      </c>
      <c r="H225" s="43" t="s">
        <v>108</v>
      </c>
      <c r="I225" s="43" t="s">
        <v>110</v>
      </c>
      <c r="J225" s="43" t="s">
        <v>112</v>
      </c>
      <c r="K225" s="43" t="s">
        <v>114</v>
      </c>
    </row>
    <row r="226" spans="1:11" x14ac:dyDescent="0.2">
      <c r="A226" s="44" t="s">
        <v>282</v>
      </c>
      <c r="B226" s="57"/>
      <c r="C226" s="36"/>
      <c r="D226" s="47"/>
      <c r="E226" s="47"/>
      <c r="F226" s="47"/>
      <c r="G226" s="47"/>
      <c r="H226" s="47"/>
      <c r="I226" s="47" t="s">
        <v>120</v>
      </c>
      <c r="J226" s="47"/>
      <c r="K226" s="47"/>
    </row>
    <row r="227" spans="1:11" x14ac:dyDescent="0.2">
      <c r="A227" s="44" t="s">
        <v>283</v>
      </c>
      <c r="B227" s="57"/>
      <c r="C227" s="36"/>
      <c r="D227" s="47"/>
      <c r="E227" s="47"/>
      <c r="F227" s="47"/>
      <c r="G227" s="47"/>
      <c r="H227" s="47"/>
      <c r="I227" s="58"/>
      <c r="J227" s="47" t="s">
        <v>120</v>
      </c>
      <c r="K227" s="47"/>
    </row>
    <row r="228" spans="1:11" x14ac:dyDescent="0.2">
      <c r="A228" s="44" t="s">
        <v>204</v>
      </c>
      <c r="B228" s="57"/>
      <c r="C228" s="36"/>
      <c r="D228" s="47"/>
      <c r="E228" s="47"/>
      <c r="F228" s="47"/>
      <c r="G228" s="47"/>
      <c r="H228" s="47"/>
      <c r="I228" s="58"/>
      <c r="J228" s="47" t="s">
        <v>120</v>
      </c>
      <c r="K228" s="47"/>
    </row>
    <row r="229" spans="1:11" x14ac:dyDescent="0.2">
      <c r="A229" s="40" t="s">
        <v>202</v>
      </c>
      <c r="B229" s="41"/>
      <c r="C229" s="42"/>
      <c r="D229" s="43" t="s">
        <v>100</v>
      </c>
      <c r="E229" s="43" t="s">
        <v>102</v>
      </c>
      <c r="F229" s="43" t="s">
        <v>104</v>
      </c>
      <c r="G229" s="43" t="s">
        <v>106</v>
      </c>
      <c r="H229" s="43" t="s">
        <v>108</v>
      </c>
      <c r="I229" s="43" t="s">
        <v>110</v>
      </c>
      <c r="J229" s="43" t="s">
        <v>112</v>
      </c>
      <c r="K229" s="43" t="s">
        <v>114</v>
      </c>
    </row>
    <row r="230" spans="1:11" x14ac:dyDescent="0.2">
      <c r="A230" s="44" t="s">
        <v>205</v>
      </c>
      <c r="B230" s="57"/>
      <c r="C230" s="36"/>
      <c r="D230" s="47" t="s">
        <v>120</v>
      </c>
      <c r="E230" s="47"/>
      <c r="F230" s="47"/>
      <c r="G230" s="47"/>
      <c r="H230" s="47"/>
      <c r="I230" s="47"/>
      <c r="J230" s="47"/>
      <c r="K230" s="47"/>
    </row>
    <row r="231" spans="1:11" x14ac:dyDescent="0.2">
      <c r="A231" s="44" t="s">
        <v>284</v>
      </c>
      <c r="B231" s="57"/>
      <c r="C231" s="36"/>
      <c r="D231" s="47"/>
      <c r="E231" s="47"/>
      <c r="F231" s="47"/>
      <c r="G231" s="47"/>
      <c r="H231" s="47"/>
      <c r="I231" s="47" t="s">
        <v>120</v>
      </c>
      <c r="J231" s="47"/>
      <c r="K231" s="47"/>
    </row>
    <row r="232" spans="1:11" x14ac:dyDescent="0.2">
      <c r="A232" s="32"/>
      <c r="B232" s="33"/>
    </row>
  </sheetData>
  <mergeCells count="13">
    <mergeCell ref="D52:K52"/>
    <mergeCell ref="D214:K214"/>
    <mergeCell ref="D5:K5"/>
    <mergeCell ref="D30:K30"/>
    <mergeCell ref="D224:K224"/>
    <mergeCell ref="D202:K202"/>
    <mergeCell ref="C191:J191"/>
    <mergeCell ref="D155:K155"/>
    <mergeCell ref="D168:K168"/>
    <mergeCell ref="D116:K116"/>
    <mergeCell ref="D140:K140"/>
    <mergeCell ref="D71:K71"/>
    <mergeCell ref="D95:K95"/>
  </mergeCells>
  <phoneticPr fontId="4" type="noConversion"/>
  <printOptions horizontalCentered="1"/>
  <pageMargins left="0.25" right="0.25" top="0.75" bottom="0.75" header="0.3" footer="0.3"/>
  <pageSetup paperSize="9" scale="59" fitToHeight="0" orientation="landscape" r:id="rId1"/>
  <headerFooter>
    <oddHeader>&amp;F</oddHeader>
    <oddFooter>&amp;L&amp;"Tw Cen MT,Normal"&amp;K000000&amp;A&amp;C&amp;"Tw Cen MT Gras,Gras"&amp;K000000INCUB’ETHIC Confidentiel&amp;R&amp;"Tw Cen MT,Normal"&amp;K000000Page &amp;P</oddFooter>
  </headerFooter>
  <rowBreaks count="4" manualBreakCount="4">
    <brk id="50" max="10" man="1"/>
    <brk id="93" max="16383" man="1"/>
    <brk id="153" max="16383" man="1"/>
    <brk id="200" max="10" man="1"/>
  </rowBreaks>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1"/>
  <sheetViews>
    <sheetView workbookViewId="0">
      <selection activeCell="I33" sqref="I33"/>
    </sheetView>
  </sheetViews>
  <sheetFormatPr baseColWidth="10" defaultRowHeight="15.75" x14ac:dyDescent="0.25"/>
  <cols>
    <col min="1" max="1" width="20.109375" bestFit="1" customWidth="1"/>
  </cols>
  <sheetData>
    <row r="1" spans="1:2" x14ac:dyDescent="0.25">
      <c r="A1" s="30" t="s">
        <v>181</v>
      </c>
      <c r="B1" s="24"/>
    </row>
    <row r="2" spans="1:2" x14ac:dyDescent="0.25">
      <c r="A2" s="5"/>
      <c r="B2" s="6"/>
    </row>
    <row r="3" spans="1:2" x14ac:dyDescent="0.25">
      <c r="A3" s="31" t="s">
        <v>98</v>
      </c>
      <c r="B3" s="54"/>
    </row>
    <row r="4" spans="1:2" x14ac:dyDescent="0.25">
      <c r="A4" s="55" t="s">
        <v>99</v>
      </c>
      <c r="B4" s="27" t="s">
        <v>100</v>
      </c>
    </row>
    <row r="5" spans="1:2" x14ac:dyDescent="0.25">
      <c r="A5" s="55" t="s">
        <v>101</v>
      </c>
      <c r="B5" s="28" t="s">
        <v>102</v>
      </c>
    </row>
    <row r="6" spans="1:2" x14ac:dyDescent="0.25">
      <c r="A6" s="55" t="s">
        <v>103</v>
      </c>
      <c r="B6" s="28" t="s">
        <v>104</v>
      </c>
    </row>
    <row r="7" spans="1:2" x14ac:dyDescent="0.25">
      <c r="A7" s="55" t="s">
        <v>105</v>
      </c>
      <c r="B7" s="28" t="s">
        <v>106</v>
      </c>
    </row>
    <row r="8" spans="1:2" x14ac:dyDescent="0.25">
      <c r="A8" s="55" t="s">
        <v>107</v>
      </c>
      <c r="B8" s="28" t="s">
        <v>108</v>
      </c>
    </row>
    <row r="9" spans="1:2" x14ac:dyDescent="0.25">
      <c r="A9" s="55" t="s">
        <v>109</v>
      </c>
      <c r="B9" s="28" t="s">
        <v>110</v>
      </c>
    </row>
    <row r="10" spans="1:2" x14ac:dyDescent="0.25">
      <c r="A10" s="55" t="s">
        <v>111</v>
      </c>
      <c r="B10" s="28" t="s">
        <v>112</v>
      </c>
    </row>
    <row r="11" spans="1:2" x14ac:dyDescent="0.25">
      <c r="A11" s="55" t="s">
        <v>113</v>
      </c>
      <c r="B11" s="29" t="s">
        <v>114</v>
      </c>
    </row>
  </sheetData>
  <phoneticPr fontId="4" type="noConversion"/>
  <pageMargins left="0.7" right="0.7" top="0.75" bottom="0.75" header="0.3" footer="0.3"/>
  <pageSetup paperSize="9"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16"/>
  <sheetViews>
    <sheetView workbookViewId="0">
      <selection activeCell="A15" sqref="A15"/>
    </sheetView>
  </sheetViews>
  <sheetFormatPr baseColWidth="10" defaultRowHeight="15.75" x14ac:dyDescent="0.25"/>
  <cols>
    <col min="1" max="1" width="17.88671875" bestFit="1" customWidth="1"/>
  </cols>
  <sheetData>
    <row r="1" spans="1:2" x14ac:dyDescent="0.25">
      <c r="A1" s="6" t="s">
        <v>69</v>
      </c>
      <c r="B1" t="s">
        <v>84</v>
      </c>
    </row>
    <row r="2" spans="1:2" x14ac:dyDescent="0.25">
      <c r="A2" s="6" t="s">
        <v>83</v>
      </c>
      <c r="B2" t="s">
        <v>85</v>
      </c>
    </row>
    <row r="3" spans="1:2" x14ac:dyDescent="0.25">
      <c r="A3" s="6" t="s">
        <v>70</v>
      </c>
      <c r="B3" t="s">
        <v>86</v>
      </c>
    </row>
    <row r="4" spans="1:2" x14ac:dyDescent="0.25">
      <c r="A4" s="6" t="s">
        <v>71</v>
      </c>
      <c r="B4" t="s">
        <v>87</v>
      </c>
    </row>
    <row r="5" spans="1:2" x14ac:dyDescent="0.25">
      <c r="A5" s="6" t="s">
        <v>62</v>
      </c>
      <c r="B5" t="s">
        <v>88</v>
      </c>
    </row>
    <row r="6" spans="1:2" x14ac:dyDescent="0.25">
      <c r="A6" s="6" t="s">
        <v>72</v>
      </c>
      <c r="B6" t="s">
        <v>89</v>
      </c>
    </row>
    <row r="7" spans="1:2" x14ac:dyDescent="0.25">
      <c r="A7" s="6" t="s">
        <v>75</v>
      </c>
      <c r="B7" t="s">
        <v>90</v>
      </c>
    </row>
    <row r="8" spans="1:2" x14ac:dyDescent="0.25">
      <c r="A8" s="6" t="s">
        <v>73</v>
      </c>
      <c r="B8" t="s">
        <v>95</v>
      </c>
    </row>
    <row r="9" spans="1:2" x14ac:dyDescent="0.25">
      <c r="A9" s="6" t="s">
        <v>74</v>
      </c>
      <c r="B9" t="s">
        <v>97</v>
      </c>
    </row>
    <row r="10" spans="1:2" x14ac:dyDescent="0.25">
      <c r="A10" s="6" t="s">
        <v>76</v>
      </c>
    </row>
    <row r="11" spans="1:2" x14ac:dyDescent="0.25">
      <c r="A11" s="6" t="s">
        <v>77</v>
      </c>
    </row>
    <row r="12" spans="1:2" x14ac:dyDescent="0.25">
      <c r="A12" s="6" t="s">
        <v>78</v>
      </c>
    </row>
    <row r="13" spans="1:2" x14ac:dyDescent="0.25">
      <c r="A13" s="6" t="s">
        <v>79</v>
      </c>
    </row>
    <row r="14" spans="1:2" x14ac:dyDescent="0.25">
      <c r="A14" s="6" t="s">
        <v>80</v>
      </c>
    </row>
    <row r="15" spans="1:2" x14ac:dyDescent="0.25">
      <c r="A15" s="6" t="s">
        <v>82</v>
      </c>
    </row>
    <row r="16" spans="1:2" x14ac:dyDescent="0.25">
      <c r="A16" s="6" t="s">
        <v>81</v>
      </c>
    </row>
  </sheetData>
  <phoneticPr fontId="4" type="noConversion"/>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Page de garde</vt:lpstr>
      <vt:lpstr>Fiche de site Hôtel Consulaire</vt:lpstr>
      <vt:lpstr>Fréquentiel</vt:lpstr>
      <vt:lpstr>Feuil2</vt:lpstr>
      <vt:lpstr>Feuil4</vt:lpstr>
      <vt:lpstr>Fréquentiel!Zone_d_impression</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 de Microsoft Office</dc:creator>
  <cp:lastModifiedBy>GINTZ Mathieu</cp:lastModifiedBy>
  <cp:lastPrinted>2016-11-08T08:59:00Z</cp:lastPrinted>
  <dcterms:created xsi:type="dcterms:W3CDTF">2016-11-03T15:04:34Z</dcterms:created>
  <dcterms:modified xsi:type="dcterms:W3CDTF">2025-11-25T08:30:46Z</dcterms:modified>
</cp:coreProperties>
</file>